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Evolución Caral" sheetId="1" r:id="rId3"/>
    <sheet state="visible" name="Evolución El Áspero" sheetId="2" r:id="rId4"/>
    <sheet state="visible" name="Evolución Vichama" sheetId="3" r:id="rId5"/>
    <sheet state="visible" name="Evolución Museo Végueta" sheetId="4" r:id="rId6"/>
    <sheet state="hidden" name="Proyectado para Mabel" sheetId="5" r:id="rId7"/>
  </sheets>
  <definedNames/>
  <calcPr/>
</workbook>
</file>

<file path=xl/sharedStrings.xml><?xml version="1.0" encoding="utf-8"?>
<sst xmlns="http://schemas.openxmlformats.org/spreadsheetml/2006/main" count="194" uniqueCount="102">
  <si>
    <t>Visitas mensuales del sitio arqueológico de Vichama</t>
  </si>
  <si>
    <t>Visitas mensuales del sitio arqueológico de El Áspero</t>
  </si>
  <si>
    <t>Noviembre de 2005 - 2018</t>
  </si>
  <si>
    <t>2007-</t>
  </si>
  <si>
    <t>Mes/ año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</si>
  <si>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</si>
  <si>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</si>
  <si>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</si>
  <si>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</si>
  <si>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</si>
  <si>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</si>
  <si>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</si>
  <si>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</si>
  <si>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</si>
  <si>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</si>
  <si>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</si>
  <si>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</si>
  <si>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</si>
  <si>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</si>
  <si>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Enero</t>
  </si>
  <si>
    <t>Febrero</t>
  </si>
  <si>
    <t>Marzo</t>
  </si>
  <si>
    <t>Abril</t>
  </si>
  <si>
    <t>1 122</t>
  </si>
  <si>
    <t>Mayo</t>
  </si>
  <si>
    <t>Junio</t>
  </si>
  <si>
    <t>1 697</t>
  </si>
  <si>
    <t>1 238</t>
  </si>
  <si>
    <t>1 276</t>
  </si>
  <si>
    <t>1 884</t>
  </si>
  <si>
    <t>1 005</t>
  </si>
  <si>
    <t>1 205</t>
  </si>
  <si>
    <t>1 123</t>
  </si>
  <si>
    <t>1 097</t>
  </si>
  <si>
    <t>1 187</t>
  </si>
  <si>
    <t>Julio</t>
  </si>
  <si>
    <t>1 395</t>
  </si>
  <si>
    <t>Agosto</t>
  </si>
  <si>
    <t>1 236</t>
  </si>
  <si>
    <t>1 108</t>
  </si>
  <si>
    <t>Septiembre</t>
  </si>
  <si>
    <t>1 586</t>
  </si>
  <si>
    <t>1 289</t>
  </si>
  <si>
    <t>1 091</t>
  </si>
  <si>
    <t>Octubre</t>
  </si>
  <si>
    <t>Noviembre</t>
  </si>
  <si>
    <t>Diciembre</t>
  </si>
  <si>
    <t>Anual</t>
  </si>
  <si>
    <t>2 005</t>
  </si>
  <si>
    <t>3 005</t>
  </si>
  <si>
    <t>2 841</t>
  </si>
  <si>
    <t>2 413</t>
  </si>
  <si>
    <t>2 855</t>
  </si>
  <si>
    <t>3 584</t>
  </si>
  <si>
    <t>5 156</t>
  </si>
  <si>
    <t>5 343</t>
  </si>
  <si>
    <t>5 850</t>
  </si>
  <si>
    <t>7 033</t>
  </si>
  <si>
    <t>3 820</t>
  </si>
  <si>
    <t>44 112</t>
  </si>
  <si>
    <t>2 266</t>
  </si>
  <si>
    <t>3 240</t>
  </si>
  <si>
    <t>3 323</t>
  </si>
  <si>
    <t>4 031</t>
  </si>
  <si>
    <t>2 986</t>
  </si>
  <si>
    <t>3 961</t>
  </si>
  <si>
    <t>3 554</t>
  </si>
  <si>
    <t>2 581</t>
  </si>
  <si>
    <t>6 517</t>
  </si>
  <si>
    <t>6 371</t>
  </si>
  <si>
    <t>5 488</t>
  </si>
  <si>
    <t>5 319</t>
  </si>
  <si>
    <t>3 954</t>
  </si>
  <si>
    <t>53 679</t>
  </si>
  <si>
    <t>Visitas mensuales al Museo Comunitario</t>
  </si>
  <si>
    <t>2008 - 2018</t>
  </si>
  <si>
    <t>18 416</t>
  </si>
  <si>
    <t>4 706</t>
  </si>
  <si>
    <t>4 290</t>
  </si>
  <si>
    <t>3 694</t>
  </si>
  <si>
    <t>4 247</t>
  </si>
  <si>
    <t>3 799</t>
  </si>
  <si>
    <t>3 978</t>
  </si>
  <si>
    <t>3 735</t>
  </si>
  <si>
    <t>1 621</t>
  </si>
  <si>
    <t>1 036</t>
  </si>
  <si>
    <t>32 171</t>
  </si>
  <si>
    <t>Total:</t>
  </si>
  <si>
    <t>Total histórico de visitas a la Ciudad Sagrada de Caral</t>
  </si>
  <si>
    <t>Año</t>
  </si>
  <si>
    <t>Visitantes</t>
  </si>
  <si>
    <t>Proyectado</t>
  </si>
  <si>
    <t>Variación</t>
  </si>
  <si>
    <t>Variación (%)</t>
  </si>
  <si>
    <t>Total 2003-2010</t>
  </si>
  <si>
    <t>Crecimiento promedio anual 2003-2010:</t>
  </si>
  <si>
    <t>Total 2003-2011</t>
  </si>
  <si>
    <t xml:space="preserve"> </t>
  </si>
  <si>
    <t>Visitas mensuales a la Ciudad Sagrada de Caral</t>
  </si>
  <si>
    <t>Año 2003</t>
  </si>
  <si>
    <t>Año 2004</t>
  </si>
  <si>
    <t>Medias: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</si>
</sst>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2">
    <font>
      <sz val="10.0"/>
      <color rgb="FF000000"/>
      <name val="Arial"/>
    </font>
    <font>
      <b/>
      <name val="Arial"/>
    </font>
    <font/>
    <font>
      <name val="Arial"/>
    </font>
    <font>
      <b/>
      <color rgb="FF808080"/>
      <name val="Arial"/>
    </font>
    <font>
      <b/>
      <sz val="9.0"/>
      <color rgb="FF808080"/>
      <name val="Arial"/>
    </font>
    <font>
      <b/>
      <sz val="12.0"/>
      <name val="Arial"/>
    </font>
    <font>
      <b/>
      <sz val="10.0"/>
      <name val="Arial"/>
    </font>
    <font>
      <sz val="10.0"/>
      <name val="Arial"/>
    </font>
    <font>
      <sz val="8.0"/>
      <name val="Arial"/>
    </font>
    <font>
      <b/>
      <sz val="10.0"/>
      <color rgb="FF808080"/>
      <name val="Arial"/>
    </font>
    <font>
      <sz val="9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rgb="FFDCE6F1"/>
        <bgColor rgb="FFDCE6F1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DAEEF3"/>
        <bgColor rgb="FFDAEEF3"/>
      </patternFill>
    </fill>
  </fills>
  <borders count="5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readingOrder="0" shrinkToFit="0" vertical="bottom" wrapText="0"/>
    </xf>
    <xf borderId="2" fillId="0" fontId="2" numFmtId="0" xfId="0" applyBorder="1" applyFont="1"/>
    <xf borderId="2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5" fillId="0" fontId="1" numFmtId="0" xfId="0" applyAlignment="1" applyBorder="1" applyFont="1">
      <alignment readingOrder="0" shrinkToFit="0" vertical="bottom" wrapText="0"/>
    </xf>
    <xf borderId="5" fillId="0" fontId="1" numFmtId="0" xfId="0" applyAlignment="1" applyBorder="1" applyFont="1">
      <alignment horizontal="right" readingOrder="0" shrinkToFit="0" vertical="bottom" wrapText="0"/>
    </xf>
    <xf borderId="5" fillId="0" fontId="2" numFmtId="0" xfId="0" applyBorder="1" applyFont="1"/>
    <xf borderId="5" fillId="0" fontId="1" numFmtId="0" xfId="0" applyAlignment="1" applyBorder="1" applyFont="1">
      <alignment horizontal="left" readingOrder="0" shrinkToFit="0" vertical="bottom" wrapText="0"/>
    </xf>
    <xf borderId="6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left" readingOrder="0" shrinkToFit="0" vertical="bottom" wrapText="0"/>
    </xf>
    <xf borderId="7" fillId="0" fontId="3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horizontal="center" readingOrder="0" shrinkToFit="0" vertical="bottom" wrapText="0"/>
    </xf>
    <xf borderId="8" fillId="0" fontId="1" numFmtId="0" xfId="0" applyAlignment="1" applyBorder="1" applyFont="1">
      <alignment horizontal="left" readingOrder="0" shrinkToFit="0" vertical="bottom" wrapText="0"/>
    </xf>
    <xf borderId="9" fillId="0" fontId="1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left" readingOrder="0" shrinkToFit="0" vertical="bottom" wrapText="0"/>
    </xf>
    <xf borderId="10" fillId="0" fontId="3" numFmtId="0" xfId="0" applyAlignment="1" applyBorder="1" applyFont="1">
      <alignment horizontal="left" readingOrder="0" shrinkToFit="0" vertical="bottom" wrapText="0"/>
    </xf>
    <xf borderId="10" fillId="0" fontId="3" numFmtId="0" xfId="0" applyAlignment="1" applyBorder="1" applyFont="1">
      <alignment horizontal="right" shrinkToFit="0" vertical="bottom" wrapText="0"/>
    </xf>
    <xf borderId="6" fillId="0" fontId="3" numFmtId="0" xfId="0" applyAlignment="1" applyBorder="1" applyFont="1">
      <alignment shrinkToFit="0" vertical="bottom" wrapText="0"/>
    </xf>
    <xf borderId="8" fillId="2" fontId="3" numFmtId="0" xfId="0" applyAlignment="1" applyBorder="1" applyFill="1" applyFont="1">
      <alignment horizontal="right" readingOrder="0" shrinkToFit="0" vertical="bottom" wrapText="0"/>
    </xf>
    <xf borderId="6" fillId="0" fontId="3" numFmtId="0" xfId="0" applyAlignment="1" applyBorder="1" applyFont="1">
      <alignment horizontal="right" readingOrder="0" shrinkToFit="0" vertical="bottom" wrapText="0"/>
    </xf>
    <xf borderId="8" fillId="0" fontId="3" numFmtId="0" xfId="0" applyAlignment="1" applyBorder="1" applyFont="1">
      <alignment horizontal="right" readingOrder="0" shrinkToFit="0" vertical="bottom" wrapText="0"/>
    </xf>
    <xf borderId="9" fillId="0" fontId="3" numFmtId="0" xfId="0" applyAlignment="1" applyBorder="1" applyFont="1">
      <alignment horizontal="right" readingOrder="0" shrinkToFit="0" vertical="bottom" wrapText="0"/>
    </xf>
    <xf borderId="6" fillId="0" fontId="3" numFmtId="0" xfId="0" applyAlignment="1" applyBorder="1" applyFont="1">
      <alignment horizontal="right" readingOrder="0" shrinkToFit="0" vertical="bottom" wrapText="0"/>
    </xf>
    <xf borderId="8" fillId="3" fontId="3" numFmtId="0" xfId="0" applyAlignment="1" applyBorder="1" applyFill="1" applyFont="1">
      <alignment horizontal="right" readingOrder="0" shrinkToFit="0" vertical="bottom" wrapText="0"/>
    </xf>
    <xf borderId="8" fillId="4" fontId="3" numFmtId="0" xfId="0" applyAlignment="1" applyBorder="1" applyFill="1" applyFont="1">
      <alignment horizontal="right" readingOrder="0" shrinkToFit="0" vertical="bottom" wrapText="0"/>
    </xf>
    <xf borderId="10" fillId="0" fontId="3" numFmtId="0" xfId="0" applyAlignment="1" applyBorder="1" applyFont="1">
      <alignment horizontal="right" readingOrder="0" shrinkToFit="0" vertical="bottom" wrapText="0"/>
    </xf>
    <xf borderId="6" fillId="2" fontId="3" numFmtId="0" xfId="0" applyAlignment="1" applyBorder="1" applyFont="1">
      <alignment horizontal="right" readingOrder="0" shrinkToFit="0" vertical="bottom" wrapText="0"/>
    </xf>
    <xf borderId="7" fillId="0" fontId="3" numFmtId="0" xfId="0" applyAlignment="1" applyBorder="1" applyFont="1">
      <alignment horizontal="lef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11" fillId="0" fontId="1" numFmtId="0" xfId="0" applyAlignment="1" applyBorder="1" applyFont="1">
      <alignment horizontal="left"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readingOrder="0" shrinkToFit="0" wrapText="0"/>
    </xf>
    <xf borderId="3" fillId="0" fontId="2" numFmtId="0" xfId="0" applyBorder="1" applyFont="1"/>
    <xf borderId="4" fillId="0" fontId="1" numFmtId="0" xfId="0" applyAlignment="1" applyBorder="1" applyFont="1">
      <alignment horizontal="center" readingOrder="0" shrinkToFit="0" wrapText="0"/>
    </xf>
    <xf borderId="6" fillId="0" fontId="2" numFmtId="0" xfId="0" applyBorder="1" applyFont="1"/>
    <xf borderId="12" fillId="0" fontId="1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8" fillId="5" fontId="3" numFmtId="0" xfId="0" applyAlignment="1" applyBorder="1" applyFill="1" applyFont="1">
      <alignment shrinkToFit="0" vertical="bottom" wrapText="0"/>
    </xf>
    <xf borderId="10" fillId="5" fontId="3" numFmtId="0" xfId="0" applyAlignment="1" applyBorder="1" applyFont="1">
      <alignment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4" fillId="0" fontId="1" numFmtId="0" xfId="0" applyAlignment="1" applyBorder="1" applyFont="1">
      <alignment horizontal="right" readingOrder="0" shrinkToFit="0" vertical="bottom" wrapText="0"/>
    </xf>
    <xf borderId="4" fillId="0" fontId="6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horizontal="right" readingOrder="0" shrinkToFit="0" vertical="bottom" wrapText="0"/>
    </xf>
    <xf borderId="6" fillId="0" fontId="6" numFmtId="0" xfId="0" applyAlignment="1" applyBorder="1" applyFont="1">
      <alignment shrinkToFit="0" vertical="bottom" wrapText="0"/>
    </xf>
    <xf borderId="13" fillId="0" fontId="7" numFmtId="0" xfId="0" applyAlignment="1" applyBorder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0" fillId="0" fontId="8" numFmtId="0" xfId="0" applyFont="1"/>
    <xf borderId="13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17" fillId="0" fontId="8" numFmtId="1" xfId="0" applyAlignment="1" applyBorder="1" applyFont="1" applyNumberFormat="1">
      <alignment horizontal="center"/>
    </xf>
    <xf borderId="18" fillId="0" fontId="8" numFmtId="1" xfId="0" applyBorder="1" applyFont="1" applyNumberFormat="1"/>
    <xf borderId="19" fillId="0" fontId="8" numFmtId="1" xfId="0" applyBorder="1" applyFont="1" applyNumberFormat="1"/>
    <xf borderId="19" fillId="0" fontId="8" numFmtId="0" xfId="0" applyBorder="1" applyFont="1"/>
    <xf borderId="18" fillId="0" fontId="8" numFmtId="0" xfId="0" applyBorder="1" applyFont="1"/>
    <xf borderId="20" fillId="0" fontId="8" numFmtId="1" xfId="0" applyAlignment="1" applyBorder="1" applyFont="1" applyNumberFormat="1">
      <alignment horizontal="center"/>
    </xf>
    <xf borderId="21" fillId="0" fontId="8" numFmtId="1" xfId="0" applyBorder="1" applyFont="1" applyNumberFormat="1"/>
    <xf borderId="22" fillId="0" fontId="8" numFmtId="1" xfId="0" applyBorder="1" applyFont="1" applyNumberFormat="1"/>
    <xf borderId="22" fillId="0" fontId="8" numFmtId="0" xfId="0" applyBorder="1" applyFont="1"/>
    <xf borderId="21" fillId="0" fontId="8" numFmtId="10" xfId="0" applyBorder="1" applyFont="1" applyNumberFormat="1"/>
    <xf borderId="0" fillId="0" fontId="8" numFmtId="1" xfId="0" applyFont="1" applyNumberFormat="1"/>
    <xf borderId="0" fillId="0" fontId="8" numFmtId="164" xfId="0" applyFont="1" applyNumberFormat="1"/>
    <xf borderId="23" fillId="0" fontId="8" numFmtId="1" xfId="0" applyAlignment="1" applyBorder="1" applyFont="1" applyNumberFormat="1">
      <alignment horizontal="center"/>
    </xf>
    <xf borderId="24" fillId="0" fontId="8" numFmtId="1" xfId="0" applyBorder="1" applyFont="1" applyNumberFormat="1"/>
    <xf borderId="25" fillId="0" fontId="8" numFmtId="1" xfId="0" applyBorder="1" applyFont="1" applyNumberFormat="1"/>
    <xf borderId="26" fillId="0" fontId="8" numFmtId="0" xfId="0" applyBorder="1" applyFont="1"/>
    <xf borderId="27" fillId="0" fontId="8" numFmtId="1" xfId="0" applyBorder="1" applyFont="1" applyNumberFormat="1"/>
    <xf borderId="27" fillId="0" fontId="8" numFmtId="10" xfId="0" applyBorder="1" applyFont="1" applyNumberFormat="1"/>
    <xf borderId="21" fillId="0" fontId="8" numFmtId="0" xfId="0" applyBorder="1" applyFont="1"/>
    <xf borderId="28" fillId="0" fontId="8" numFmtId="1" xfId="0" applyAlignment="1" applyBorder="1" applyFont="1" applyNumberFormat="1">
      <alignment horizontal="center"/>
    </xf>
    <xf borderId="29" fillId="0" fontId="8" numFmtId="1" xfId="0" applyBorder="1" applyFont="1" applyNumberFormat="1"/>
    <xf borderId="30" fillId="0" fontId="8" numFmtId="1" xfId="0" applyBorder="1" applyFont="1" applyNumberFormat="1"/>
    <xf borderId="25" fillId="0" fontId="8" numFmtId="0" xfId="0" applyBorder="1" applyFont="1"/>
    <xf borderId="24" fillId="0" fontId="8" numFmtId="0" xfId="0" applyBorder="1" applyFont="1"/>
    <xf borderId="24" fillId="0" fontId="8" numFmtId="10" xfId="0" applyBorder="1" applyFont="1" applyNumberFormat="1"/>
    <xf borderId="31" fillId="0" fontId="8" numFmtId="1" xfId="0" applyAlignment="1" applyBorder="1" applyFont="1" applyNumberFormat="1">
      <alignment horizontal="center"/>
    </xf>
    <xf borderId="32" fillId="0" fontId="8" numFmtId="1" xfId="0" applyBorder="1" applyFont="1" applyNumberFormat="1"/>
    <xf borderId="33" fillId="0" fontId="8" numFmtId="1" xfId="0" applyBorder="1" applyFont="1" applyNumberFormat="1"/>
    <xf borderId="33" fillId="0" fontId="8" numFmtId="0" xfId="0" applyBorder="1" applyFont="1"/>
    <xf borderId="32" fillId="0" fontId="8" numFmtId="0" xfId="0" applyBorder="1" applyFont="1"/>
    <xf borderId="28" fillId="0" fontId="7" numFmtId="0" xfId="0" applyAlignment="1" applyBorder="1" applyFont="1">
      <alignment shrinkToFit="0" wrapText="1"/>
    </xf>
    <xf borderId="29" fillId="0" fontId="7" numFmtId="1" xfId="0" applyBorder="1" applyFont="1" applyNumberFormat="1"/>
    <xf borderId="30" fillId="0" fontId="7" numFmtId="1" xfId="0" applyBorder="1" applyFont="1" applyNumberFormat="1"/>
    <xf borderId="34" fillId="6" fontId="7" numFmtId="0" xfId="0" applyAlignment="1" applyBorder="1" applyFill="1" applyFont="1">
      <alignment horizontal="right" shrinkToFit="0" wrapText="1"/>
    </xf>
    <xf borderId="35" fillId="6" fontId="7" numFmtId="1" xfId="0" applyBorder="1" applyFont="1" applyNumberFormat="1"/>
    <xf borderId="35" fillId="6" fontId="7" numFmtId="10" xfId="0" applyBorder="1" applyFont="1" applyNumberFormat="1"/>
    <xf borderId="33" fillId="0" fontId="7" numFmtId="0" xfId="0" applyBorder="1" applyFont="1"/>
    <xf borderId="29" fillId="0" fontId="7" numFmtId="10" xfId="0" applyAlignment="1" applyBorder="1" applyFont="1" applyNumberFormat="1">
      <alignment horizontal="center"/>
    </xf>
    <xf borderId="0" fillId="0" fontId="8" numFmtId="10" xfId="0" applyFont="1" applyNumberFormat="1"/>
    <xf borderId="0" fillId="0" fontId="9" numFmtId="49" xfId="0" applyFont="1" applyNumberFormat="1"/>
    <xf borderId="0" fillId="0" fontId="9" numFmtId="0" xfId="0" applyFont="1"/>
    <xf borderId="0" fillId="0" fontId="7" numFmtId="0" xfId="0" applyFont="1"/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28" fillId="0" fontId="7" numFmtId="0" xfId="0" applyBorder="1" applyFont="1"/>
    <xf borderId="36" fillId="0" fontId="7" numFmtId="0" xfId="0" applyBorder="1" applyFont="1"/>
    <xf borderId="36" fillId="0" fontId="7" numFmtId="0" xfId="0" applyAlignment="1" applyBorder="1" applyFont="1">
      <alignment horizontal="left"/>
    </xf>
    <xf borderId="30" fillId="0" fontId="7" numFmtId="0" xfId="0" applyBorder="1" applyFont="1"/>
    <xf borderId="28" fillId="0" fontId="8" numFmtId="0" xfId="0" applyBorder="1" applyFont="1"/>
    <xf borderId="37" fillId="0" fontId="8" numFmtId="0" xfId="0" applyBorder="1" applyFont="1"/>
    <xf borderId="17" fillId="0" fontId="7" numFmtId="0" xfId="0" applyAlignment="1" applyBorder="1" applyFont="1">
      <alignment horizontal="left"/>
    </xf>
    <xf borderId="38" fillId="0" fontId="7" numFmtId="49" xfId="0" applyAlignment="1" applyBorder="1" applyFont="1" applyNumberFormat="1">
      <alignment horizontal="center"/>
    </xf>
    <xf borderId="39" fillId="0" fontId="7" numFmtId="49" xfId="0" applyAlignment="1" applyBorder="1" applyFont="1" applyNumberFormat="1">
      <alignment horizontal="center"/>
    </xf>
    <xf borderId="40" fillId="0" fontId="7" numFmtId="49" xfId="0" applyAlignment="1" applyBorder="1" applyFont="1" applyNumberFormat="1">
      <alignment horizontal="center"/>
    </xf>
    <xf borderId="20" fillId="0" fontId="8" numFmtId="0" xfId="0" applyAlignment="1" applyBorder="1" applyFont="1">
      <alignment horizontal="left"/>
    </xf>
    <xf borderId="41" fillId="0" fontId="8" numFmtId="3" xfId="0" applyAlignment="1" applyBorder="1" applyFont="1" applyNumberFormat="1">
      <alignment horizontal="right"/>
    </xf>
    <xf borderId="8" fillId="0" fontId="8" numFmtId="3" xfId="0" applyAlignment="1" applyBorder="1" applyFont="1" applyNumberFormat="1">
      <alignment horizontal="right"/>
    </xf>
    <xf borderId="42" fillId="0" fontId="8" numFmtId="3" xfId="0" applyAlignment="1" applyBorder="1" applyFont="1" applyNumberFormat="1">
      <alignment horizontal="right"/>
    </xf>
    <xf borderId="7" fillId="0" fontId="8" numFmtId="3" xfId="0" applyAlignment="1" applyBorder="1" applyFont="1" applyNumberFormat="1">
      <alignment horizontal="right"/>
    </xf>
    <xf borderId="8" fillId="0" fontId="8" numFmtId="3" xfId="0" applyBorder="1" applyFont="1" applyNumberFormat="1"/>
    <xf borderId="42" fillId="0" fontId="8" numFmtId="3" xfId="0" applyBorder="1" applyFont="1" applyNumberFormat="1"/>
    <xf borderId="41" fillId="2" fontId="8" numFmtId="3" xfId="0" applyAlignment="1" applyBorder="1" applyFont="1" applyNumberFormat="1">
      <alignment horizontal="right"/>
    </xf>
    <xf borderId="43" fillId="0" fontId="8" numFmtId="0" xfId="0" applyAlignment="1" applyBorder="1" applyFont="1">
      <alignment horizontal="left"/>
    </xf>
    <xf borderId="44" fillId="0" fontId="8" numFmtId="3" xfId="0" applyBorder="1" applyFont="1" applyNumberFormat="1"/>
    <xf borderId="8" fillId="7" fontId="8" numFmtId="3" xfId="0" applyBorder="1" applyFill="1" applyFont="1" applyNumberFormat="1"/>
    <xf borderId="7" fillId="0" fontId="8" numFmtId="3" xfId="0" applyBorder="1" applyFont="1" applyNumberFormat="1"/>
    <xf borderId="42" fillId="0" fontId="8" numFmtId="3" xfId="0" applyAlignment="1" applyBorder="1" applyFont="1" applyNumberFormat="1">
      <alignment readingOrder="0"/>
    </xf>
    <xf borderId="45" fillId="0" fontId="8" numFmtId="3" xfId="0" applyAlignment="1" applyBorder="1" applyFont="1" applyNumberFormat="1">
      <alignment horizontal="right"/>
    </xf>
    <xf borderId="44" fillId="0" fontId="8" numFmtId="3" xfId="0" applyAlignment="1" applyBorder="1" applyFont="1" applyNumberFormat="1">
      <alignment horizontal="right"/>
    </xf>
    <xf borderId="46" fillId="0" fontId="8" numFmtId="3" xfId="0" applyBorder="1" applyFont="1" applyNumberFormat="1"/>
    <xf borderId="0" fillId="0" fontId="8" numFmtId="3" xfId="0" applyFont="1" applyNumberFormat="1"/>
    <xf borderId="31" fillId="0" fontId="7" numFmtId="0" xfId="0" applyAlignment="1" applyBorder="1" applyFont="1">
      <alignment horizontal="left"/>
    </xf>
    <xf borderId="47" fillId="0" fontId="8" numFmtId="3" xfId="0" applyAlignment="1" applyBorder="1" applyFont="1" applyNumberFormat="1">
      <alignment horizontal="right"/>
    </xf>
    <xf borderId="48" fillId="0" fontId="8" numFmtId="3" xfId="0" applyAlignment="1" applyBorder="1" applyFont="1" applyNumberFormat="1">
      <alignment horizontal="right"/>
    </xf>
    <xf borderId="49" fillId="0" fontId="8" numFmtId="3" xfId="0" applyAlignment="1" applyBorder="1" applyFont="1" applyNumberFormat="1">
      <alignment horizontal="right"/>
    </xf>
    <xf borderId="0" fillId="0" fontId="10" numFmtId="3" xfId="0" applyFont="1" applyNumberFormat="1"/>
    <xf borderId="0" fillId="0" fontId="11" numFmtId="0" xfId="0" applyAlignment="1" applyFont="1">
      <alignment horizontal="left"/>
    </xf>
    <xf borderId="0" fillId="0" fontId="8" numFmtId="3" xfId="0" applyAlignment="1" applyFont="1" applyNumberFormat="1">
      <alignment horizontal="right"/>
    </xf>
    <xf borderId="0" fillId="0" fontId="8" numFmtId="1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2003 - 2008</a:t>
            </a:r>
          </a:p>
        </c:rich>
      </c:tx>
      <c:overlay val="0"/>
    </c:title>
    <c:plotArea>
      <c:layout>
        <c:manualLayout>
          <c:xMode val="edge"/>
          <c:yMode val="edge"/>
          <c:x val="0.009823800549405584"/>
          <c:y val="0.06095705967406646"/>
          <c:w val="0.9814869821633221"/>
          <c:h val="0.8373575039437552"/>
        </c:manualLayout>
      </c:layout>
      <c:lineChart>
        <c:ser>
          <c:idx val="0"/>
          <c:order val="0"/>
          <c:tx>
            <c:strRef>
              <c:f>'Evolución Caral'!$B$10</c:f>
            </c:strRef>
          </c:tx>
          <c:spPr>
            <a:ln cmpd="sng" w="19050">
              <a:solidFill>
                <a:srgbClr val="339966"/>
              </a:solidFill>
              <a:custDash>
                <a:ds d="800000" sp="300000"/>
                <a:ds d="100000" sp="300000"/>
                <a:ds d="100000" sp="300000"/>
              </a:custDash>
            </a:ln>
          </c:spPr>
          <c:marker>
            <c:symbol val="circle"/>
            <c:size val="10"/>
            <c:spPr>
              <a:solidFill>
                <a:srgbClr val="339966"/>
              </a:solidFill>
              <a:ln cmpd="sng">
                <a:solidFill>
                  <a:srgbClr val="339966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339966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Caral'!$B$11:$B$22</c:f>
            </c:numRef>
          </c:val>
          <c:smooth val="0"/>
        </c:ser>
        <c:ser>
          <c:idx val="1"/>
          <c:order val="1"/>
          <c:tx>
            <c:strRef>
              <c:f>'Evolución Caral'!$C$10</c:f>
            </c:strRef>
          </c:tx>
          <c:spPr>
            <a:ln cmpd="sng" w="19050">
              <a:solidFill>
                <a:srgbClr val="80808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808080"/>
              </a:solidFill>
              <a:ln cmpd="sng">
                <a:solidFill>
                  <a:srgbClr val="80808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808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Caral'!$C$11:$C$22</c:f>
            </c:numRef>
          </c:val>
          <c:smooth val="0"/>
        </c:ser>
        <c:ser>
          <c:idx val="2"/>
          <c:order val="2"/>
          <c:tx>
            <c:strRef>
              <c:f>'Evolución Caral'!$D$10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Caral'!$D$11:$D$22</c:f>
            </c:numRef>
          </c:val>
          <c:smooth val="0"/>
        </c:ser>
        <c:ser>
          <c:idx val="3"/>
          <c:order val="3"/>
          <c:tx>
            <c:strRef>
              <c:f>'Evolución Caral'!$E$10</c:f>
            </c:strRef>
          </c:tx>
          <c:spPr>
            <a:ln cmpd="sng" w="19050">
              <a:solidFill>
                <a:srgbClr val="0000FF"/>
              </a:solidFill>
              <a:custDash>
                <a:ds d="800000" sp="300000"/>
                <a:ds d="100000" sp="300000"/>
                <a:ds d="100000" sp="300000"/>
              </a:custDash>
            </a:ln>
          </c:spPr>
          <c:marker>
            <c:symbol val="circle"/>
            <c:size val="7"/>
            <c:spPr>
              <a:solidFill>
                <a:srgbClr val="0000FF"/>
              </a:solidFill>
              <a:ln cmpd="sng">
                <a:solidFill>
                  <a:srgbClr val="0000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Caral'!$E$11:$E$22</c:f>
            </c:numRef>
          </c:val>
          <c:smooth val="0"/>
        </c:ser>
        <c:ser>
          <c:idx val="4"/>
          <c:order val="4"/>
          <c:tx>
            <c:strRef>
              <c:f>'Evolución Caral'!$F$10</c:f>
            </c:strRef>
          </c:tx>
          <c:spPr>
            <a:ln cmpd="sng" w="19050">
              <a:solidFill>
                <a:srgbClr val="808000"/>
              </a:solidFill>
              <a:prstDash val="lgDash"/>
            </a:ln>
          </c:spPr>
          <c:marker>
            <c:symbol val="circle"/>
            <c:size val="10"/>
            <c:spPr>
              <a:solidFill>
                <a:srgbClr val="808000"/>
              </a:solidFill>
              <a:ln cmpd="sng">
                <a:solidFill>
                  <a:srgbClr val="808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8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Caral'!$F$11:$F$22</c:f>
            </c:numRef>
          </c:val>
          <c:smooth val="0"/>
        </c:ser>
        <c:ser>
          <c:idx val="5"/>
          <c:order val="5"/>
          <c:tx>
            <c:strRef>
              <c:f>'Evolución Caral'!$G$10</c:f>
            </c:strRef>
          </c:tx>
          <c:spPr>
            <a:ln cmpd="sng" w="19050">
              <a:solidFill>
                <a:srgbClr val="8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00"/>
              </a:solidFill>
              <a:ln cmpd="sng">
                <a:solidFill>
                  <a:srgbClr val="8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Caral'!$G$11:$G$22</c:f>
            </c:numRef>
          </c:val>
          <c:smooth val="0"/>
        </c:ser>
        <c:axId val="314208271"/>
        <c:axId val="99389572"/>
      </c:lineChart>
      <c:catAx>
        <c:axId val="314208271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99389572"/>
      </c:catAx>
      <c:valAx>
        <c:axId val="9938957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314208271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7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2013- 2017</a:t>
            </a:r>
          </a:p>
        </c:rich>
      </c:tx>
      <c:overlay val="0"/>
    </c:title>
    <c:plotArea>
      <c:layout>
        <c:manualLayout>
          <c:xMode val="edge"/>
          <c:yMode val="edge"/>
          <c:x val="0.016949645028737918"/>
          <c:y val="0.05801013358366029"/>
          <c:w val="0.9677314582079145"/>
          <c:h val="0.833057019140736"/>
        </c:manualLayout>
      </c:layout>
      <c:lineChart>
        <c:ser>
          <c:idx val="0"/>
          <c:order val="0"/>
          <c:tx>
            <c:strRef>
              <c:f>'Evolución Caral'!$L$10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903C3A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Caral'!$L$11:$L$22</c:f>
            </c:numRef>
          </c:val>
          <c:smooth val="0"/>
        </c:ser>
        <c:ser>
          <c:idx val="1"/>
          <c:order val="1"/>
          <c:tx>
            <c:strRef>
              <c:f>'Evolución Caral'!$M$10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Caral'!$M$11:$M$22</c:f>
            </c:numRef>
          </c:val>
          <c:smooth val="0"/>
        </c:ser>
        <c:ser>
          <c:idx val="2"/>
          <c:order val="2"/>
          <c:tx>
            <c:strRef>
              <c:f>'Evolución Caral'!$N$10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Caral'!$N$11:$N$22</c:f>
            </c:numRef>
          </c:val>
          <c:smooth val="0"/>
        </c:ser>
        <c:ser>
          <c:idx val="3"/>
          <c:order val="3"/>
          <c:tx>
            <c:strRef>
              <c:f>'Evolución Caral'!$O$10</c:f>
            </c:strRef>
          </c:tx>
          <c:spPr>
            <a:ln cmpd="sng" w="19050">
              <a:solidFill>
                <a:srgbClr val="748C43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48C43"/>
              </a:solidFill>
              <a:ln cmpd="sng">
                <a:solidFill>
                  <a:srgbClr val="748C43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748C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Caral'!$O$11:$O$22</c:f>
            </c:numRef>
          </c:val>
          <c:smooth val="0"/>
        </c:ser>
        <c:ser>
          <c:idx val="4"/>
          <c:order val="4"/>
          <c:tx>
            <c:strRef>
              <c:f>'Evolución Caral'!$P$10</c:f>
            </c:strRef>
          </c:tx>
          <c:spPr>
            <a:ln cmpd="sng" w="28575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400">
                    <a:solidFill>
                      <a:srgbClr val="C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Caral'!$P$11:$P$22</c:f>
            </c:numRef>
          </c:val>
          <c:smooth val="0"/>
        </c:ser>
        <c:axId val="1211214694"/>
        <c:axId val="51137213"/>
      </c:lineChart>
      <c:catAx>
        <c:axId val="1211214694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51137213"/>
      </c:catAx>
      <c:valAx>
        <c:axId val="51137213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211214694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2014- 2018</a:t>
            </a:r>
          </a:p>
        </c:rich>
      </c:tx>
      <c:overlay val="0"/>
    </c:title>
    <c:plotArea>
      <c:layout>
        <c:manualLayout>
          <c:xMode val="edge"/>
          <c:yMode val="edge"/>
          <c:x val="0.016949645028737918"/>
          <c:y val="0.05801013358366029"/>
          <c:w val="0.9677314582079145"/>
          <c:h val="0.833057019140736"/>
        </c:manualLayout>
      </c:layout>
      <c:lineChart>
        <c:ser>
          <c:idx val="0"/>
          <c:order val="0"/>
          <c:tx>
            <c:strRef>
              <c:f>'Evolución Caral'!$M$10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903C3A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Caral'!$M$11:$M$22</c:f>
            </c:numRef>
          </c:val>
          <c:smooth val="0"/>
        </c:ser>
        <c:ser>
          <c:idx val="1"/>
          <c:order val="1"/>
          <c:tx>
            <c:strRef>
              <c:f>'Evolución Caral'!$N$10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Caral'!$N$11:$N$22</c:f>
            </c:numRef>
          </c:val>
          <c:smooth val="0"/>
        </c:ser>
        <c:ser>
          <c:idx val="2"/>
          <c:order val="2"/>
          <c:tx>
            <c:strRef>
              <c:f>'Evolución Caral'!$O$10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Caral'!$O$11:$O$22</c:f>
            </c:numRef>
          </c:val>
          <c:smooth val="0"/>
        </c:ser>
        <c:ser>
          <c:idx val="3"/>
          <c:order val="3"/>
          <c:tx>
            <c:strRef>
              <c:f>'Evolución Caral'!$P$10</c:f>
            </c:strRef>
          </c:tx>
          <c:spPr>
            <a:ln cmpd="sng" w="19050">
              <a:solidFill>
                <a:srgbClr val="748C43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48C43"/>
              </a:solidFill>
              <a:ln cmpd="sng">
                <a:solidFill>
                  <a:srgbClr val="748C43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748C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Caral'!$P$11:$P$22</c:f>
            </c:numRef>
          </c:val>
          <c:smooth val="0"/>
        </c:ser>
        <c:ser>
          <c:idx val="4"/>
          <c:order val="4"/>
          <c:tx>
            <c:strRef>
              <c:f>'Evolución Caral'!$Q$10</c:f>
            </c:strRef>
          </c:tx>
          <c:spPr>
            <a:ln cmpd="sng" w="28575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400">
                    <a:solidFill>
                      <a:srgbClr val="C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Caral'!$Q$11:$Q$22</c:f>
            </c:numRef>
          </c:val>
          <c:smooth val="0"/>
        </c:ser>
        <c:axId val="1419099819"/>
        <c:axId val="1989723487"/>
      </c:lineChart>
      <c:catAx>
        <c:axId val="1419099819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1989723487"/>
      </c:catAx>
      <c:valAx>
        <c:axId val="198972348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419099819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Arial"/>
              </a:defRPr>
            </a:pPr>
            <a:r>
              <a:t>Evolución y proyectado de llegada de visitantes a la Ciudad Sagrada de Caral 2003-2015</a:t>
            </a:r>
          </a:p>
        </c:rich>
      </c:tx>
      <c:overlay val="0"/>
    </c:title>
    <c:plotArea>
      <c:layout>
        <c:manualLayout>
          <c:xMode val="edge"/>
          <c:yMode val="edge"/>
          <c:x val="0.0073384042496681375"/>
          <c:y val="0.06997089318929171"/>
          <c:w val="0.9872840008841834"/>
          <c:h val="0.8448210898291479"/>
        </c:manualLayout>
      </c:layout>
      <c:lineChart>
        <c:ser>
          <c:idx val="0"/>
          <c:order val="0"/>
          <c:tx>
            <c:strRef>
              <c:f>'Proyectado para Mabel'!$B$9</c:f>
            </c:strRef>
          </c:tx>
          <c:spPr>
            <a:ln cmpd="sng" w="19050">
              <a:solidFill>
                <a:srgbClr val="17375E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17375E"/>
              </a:solidFill>
              <a:ln cmpd="sng">
                <a:solidFill>
                  <a:srgbClr val="17375E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800">
                    <a:solidFill>
                      <a:srgbClr val="3B618E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'Proyectado para Mabel'!$A$10:$A$22</c:f>
            </c:strRef>
          </c:cat>
          <c:val>
            <c:numRef>
              <c:f>'Proyectado para Mabel'!$B$10:$B$17</c:f>
            </c:numRef>
          </c:val>
          <c:smooth val="0"/>
        </c:ser>
        <c:ser>
          <c:idx val="1"/>
          <c:order val="1"/>
          <c:tx>
            <c:strRef>
              <c:f>'Proyectado para Mabel'!$C$9</c:f>
            </c:strRef>
          </c:tx>
          <c:spPr>
            <a:ln cmpd="sng" w="19050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800">
                    <a:solidFill>
                      <a:srgbClr val="C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'Proyectado para Mabel'!$A$10:$A$22</c:f>
            </c:strRef>
          </c:cat>
          <c:val>
            <c:numRef>
              <c:f>'Proyectado para Mabel'!$C$10:$C$22</c:f>
            </c:numRef>
          </c:val>
          <c:smooth val="0"/>
        </c:ser>
        <c:axId val="1418673639"/>
        <c:axId val="893488605"/>
      </c:lineChart>
      <c:catAx>
        <c:axId val="1418673639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</a:p>
        </c:txPr>
        <c:crossAx val="893488605"/>
      </c:catAx>
      <c:valAx>
        <c:axId val="893488605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41867363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2006 - 2009</a:t>
            </a:r>
          </a:p>
        </c:rich>
      </c:tx>
      <c:overlay val="0"/>
    </c:title>
    <c:plotArea>
      <c:layout>
        <c:manualLayout>
          <c:xMode val="edge"/>
          <c:yMode val="edge"/>
          <c:x val="0.009823800549405584"/>
          <c:y val="0.060249968000462256"/>
          <c:w val="0.9814869821633221"/>
          <c:h val="0.8376677198789642"/>
        </c:manualLayout>
      </c:layout>
      <c:lineChart>
        <c:ser>
          <c:idx val="0"/>
          <c:order val="0"/>
          <c:tx>
            <c:strRef>
              <c:f>'Evolución Caral'!$E$10</c:f>
            </c:strRef>
          </c:tx>
          <c:spPr>
            <a:ln cmpd="sng" w="19050">
              <a:solidFill>
                <a:srgbClr val="339966"/>
              </a:solidFill>
              <a:custDash>
                <a:ds d="800000" sp="300000"/>
                <a:ds d="100000" sp="300000"/>
                <a:ds d="100000" sp="300000"/>
              </a:custDash>
            </a:ln>
          </c:spPr>
          <c:marker>
            <c:symbol val="circle"/>
            <c:size val="10"/>
            <c:spPr>
              <a:solidFill>
                <a:srgbClr val="339966"/>
              </a:solidFill>
              <a:ln cmpd="sng">
                <a:solidFill>
                  <a:srgbClr val="339966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339966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Caral'!$E$11:$E$22</c:f>
            </c:numRef>
          </c:val>
          <c:smooth val="0"/>
        </c:ser>
        <c:ser>
          <c:idx val="1"/>
          <c:order val="1"/>
          <c:tx>
            <c:strRef>
              <c:f>'Evolución Caral'!$F$10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Caral'!$F$11:$F$22</c:f>
            </c:numRef>
          </c:val>
          <c:smooth val="0"/>
        </c:ser>
        <c:ser>
          <c:idx val="2"/>
          <c:order val="2"/>
          <c:tx>
            <c:strRef>
              <c:f>'Evolución Caral'!$G$10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Caral'!$G$11:$G$22</c:f>
            </c:numRef>
          </c:val>
          <c:smooth val="0"/>
        </c:ser>
        <c:ser>
          <c:idx val="3"/>
          <c:order val="3"/>
          <c:tx>
            <c:strRef>
              <c:f>'Evolución Caral'!$H$10</c:f>
            </c:strRef>
          </c:tx>
          <c:spPr>
            <a:ln cmpd="sng" w="1905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 cmpd="sng">
                <a:solidFill>
                  <a:srgbClr val="0000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Caral'!$H$11:$H$22</c:f>
            </c:numRef>
          </c:val>
          <c:smooth val="0"/>
        </c:ser>
        <c:axId val="140541737"/>
        <c:axId val="1874002844"/>
      </c:lineChart>
      <c:catAx>
        <c:axId val="140541737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1874002844"/>
      </c:catAx>
      <c:valAx>
        <c:axId val="187400284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40541737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7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Caral. 2007 - 2010</a:t>
            </a:r>
          </a:p>
        </c:rich>
      </c:tx>
      <c:overlay val="0"/>
    </c:title>
    <c:plotArea>
      <c:layout>
        <c:manualLayout>
          <c:xMode val="edge"/>
          <c:yMode val="edge"/>
          <c:x val="0.013366959106366118"/>
          <c:y val="0.045149564477143495"/>
          <c:w val="0.9748968841576261"/>
          <c:h val="0.8606635728455487"/>
        </c:manualLayout>
      </c:layout>
      <c:lineChart>
        <c:ser>
          <c:idx val="0"/>
          <c:order val="0"/>
          <c:tx>
            <c:strRef>
              <c:f>'Evolución Caral'!$F$10</c:f>
            </c:strRef>
          </c:tx>
          <c:spPr>
            <a:ln cmpd="sng" w="19050">
              <a:solidFill>
                <a:srgbClr val="339966"/>
              </a:solidFill>
              <a:custDash>
                <a:ds d="800000" sp="300000"/>
                <a:ds d="100000" sp="300000"/>
                <a:ds d="100000" sp="300000"/>
              </a:custDash>
            </a:ln>
          </c:spPr>
          <c:marker>
            <c:symbol val="circle"/>
            <c:size val="10"/>
            <c:spPr>
              <a:solidFill>
                <a:srgbClr val="339966"/>
              </a:solidFill>
              <a:ln cmpd="sng">
                <a:solidFill>
                  <a:srgbClr val="339966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300">
                    <a:solidFill>
                      <a:srgbClr val="339966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Caral'!$F$11:$F$22</c:f>
            </c:numRef>
          </c:val>
          <c:smooth val="0"/>
        </c:ser>
        <c:ser>
          <c:idx val="1"/>
          <c:order val="1"/>
          <c:tx>
            <c:strRef>
              <c:f>'Evolución Caral'!$G$10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3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Caral'!$G$11:$G$22</c:f>
            </c:numRef>
          </c:val>
          <c:smooth val="0"/>
        </c:ser>
        <c:ser>
          <c:idx val="2"/>
          <c:order val="2"/>
          <c:tx>
            <c:strRef>
              <c:f>'Evolución Caral'!$H$10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3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Caral'!$H$11:$H$22</c:f>
            </c:numRef>
          </c:val>
          <c:smooth val="0"/>
        </c:ser>
        <c:ser>
          <c:idx val="3"/>
          <c:order val="3"/>
          <c:tx>
            <c:strRef>
              <c:f>'Evolución Caral'!$I$10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3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Caral'!$I$11:$I$22</c:f>
            </c:numRef>
          </c:val>
          <c:smooth val="0"/>
        </c:ser>
        <c:axId val="1004506820"/>
        <c:axId val="831059672"/>
      </c:lineChart>
      <c:catAx>
        <c:axId val="1004506820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831059672"/>
      </c:catAx>
      <c:valAx>
        <c:axId val="83105967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004506820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7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2008 - 2011</a:t>
            </a:r>
          </a:p>
        </c:rich>
      </c:tx>
      <c:overlay val="0"/>
    </c:title>
    <c:plotArea>
      <c:layout>
        <c:manualLayout>
          <c:xMode val="edge"/>
          <c:yMode val="edge"/>
          <c:x val="0.013366959106366124"/>
          <c:y val="0.045149564477143495"/>
          <c:w val="0.9748968841576261"/>
          <c:h val="0.8606635728455487"/>
        </c:manualLayout>
      </c:layout>
      <c:lineChart>
        <c:ser>
          <c:idx val="0"/>
          <c:order val="0"/>
          <c:tx>
            <c:strRef>
              <c:f>'Evolución Caral'!$G$10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Caral'!$G$11:$G$22</c:f>
            </c:numRef>
          </c:val>
          <c:smooth val="0"/>
        </c:ser>
        <c:ser>
          <c:idx val="1"/>
          <c:order val="1"/>
          <c:tx>
            <c:strRef>
              <c:f>'Evolución Caral'!$H$10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Caral'!$H$11:$H$22</c:f>
            </c:numRef>
          </c:val>
          <c:smooth val="0"/>
        </c:ser>
        <c:ser>
          <c:idx val="2"/>
          <c:order val="2"/>
          <c:tx>
            <c:strRef>
              <c:f>'Evolución Caral'!$I$10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Caral'!$I$11:$I$22</c:f>
            </c:numRef>
          </c:val>
          <c:smooth val="0"/>
        </c:ser>
        <c:ser>
          <c:idx val="3"/>
          <c:order val="3"/>
          <c:tx>
            <c:strRef>
              <c:f>'Evolución Caral'!$J$10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500">
                    <a:solidFill>
                      <a:srgbClr val="FF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Caral'!$J$11:$J$22</c:f>
            </c:numRef>
          </c:val>
          <c:smooth val="0"/>
        </c:ser>
        <c:axId val="1834278995"/>
        <c:axId val="1018731888"/>
      </c:lineChart>
      <c:catAx>
        <c:axId val="1834278995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1018731888"/>
      </c:catAx>
      <c:valAx>
        <c:axId val="101873188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834278995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7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2009- 2012</a:t>
            </a:r>
          </a:p>
        </c:rich>
      </c:tx>
      <c:overlay val="0"/>
    </c:title>
    <c:plotArea>
      <c:layout>
        <c:manualLayout>
          <c:xMode val="edge"/>
          <c:yMode val="edge"/>
          <c:x val="0.013366959106366129"/>
          <c:y val="0.045149564477143495"/>
          <c:w val="0.9748968841576261"/>
          <c:h val="0.8606635728455487"/>
        </c:manualLayout>
      </c:layout>
      <c:lineChart>
        <c:ser>
          <c:idx val="0"/>
          <c:order val="0"/>
          <c:tx>
            <c:strRef>
              <c:f>'Evolución Caral'!$H$10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Caral'!$H$11:$H$22</c:f>
            </c:numRef>
          </c:val>
          <c:smooth val="0"/>
        </c:ser>
        <c:ser>
          <c:idx val="1"/>
          <c:order val="1"/>
          <c:tx>
            <c:strRef>
              <c:f>'Evolución Caral'!$I$10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Caral'!$I$11:$I$22</c:f>
            </c:numRef>
          </c:val>
          <c:smooth val="0"/>
        </c:ser>
        <c:ser>
          <c:idx val="2"/>
          <c:order val="2"/>
          <c:tx>
            <c:strRef>
              <c:f>'Evolución Caral'!$J$10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Caral'!$J$11:$J$22</c:f>
            </c:numRef>
          </c:val>
          <c:smooth val="0"/>
        </c:ser>
        <c:ser>
          <c:idx val="3"/>
          <c:order val="3"/>
          <c:tx>
            <c:strRef>
              <c:f>'Evolución Caral'!$K$10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500">
                    <a:solidFill>
                      <a:srgbClr val="FF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Caral'!$K$11:$K$22</c:f>
            </c:numRef>
          </c:val>
          <c:smooth val="0"/>
        </c:ser>
        <c:axId val="384191538"/>
        <c:axId val="810897646"/>
      </c:lineChart>
      <c:catAx>
        <c:axId val="384191538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810897646"/>
      </c:catAx>
      <c:valAx>
        <c:axId val="81089764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384191538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2010- 2013</a:t>
            </a:r>
          </a:p>
        </c:rich>
      </c:tx>
      <c:overlay val="0"/>
    </c:title>
    <c:plotArea>
      <c:layout>
        <c:manualLayout>
          <c:xMode val="edge"/>
          <c:yMode val="edge"/>
          <c:x val="0.016949645028737918"/>
          <c:y val="0.05801013358366029"/>
          <c:w val="0.9677314582079145"/>
          <c:h val="0.8478029978138585"/>
        </c:manualLayout>
      </c:layout>
      <c:lineChart>
        <c:ser>
          <c:idx val="0"/>
          <c:order val="0"/>
          <c:tx>
            <c:strRef>
              <c:f>'Evolución Caral'!$I$10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C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Caral'!$I$11:$I$22</c:f>
            </c:numRef>
          </c:val>
          <c:smooth val="0"/>
        </c:ser>
        <c:ser>
          <c:idx val="1"/>
          <c:order val="1"/>
          <c:tx>
            <c:strRef>
              <c:f>'Evolución Caral'!$J$10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Caral'!$J$11:$J$22</c:f>
            </c:numRef>
          </c:val>
          <c:smooth val="0"/>
        </c:ser>
        <c:ser>
          <c:idx val="2"/>
          <c:order val="2"/>
          <c:tx>
            <c:strRef>
              <c:f>'Evolución Caral'!$K$10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Caral'!$K$11:$K$22</c:f>
            </c:numRef>
          </c:val>
          <c:smooth val="0"/>
        </c:ser>
        <c:ser>
          <c:idx val="3"/>
          <c:order val="3"/>
          <c:tx>
            <c:strRef>
              <c:f>'Evolución Caral'!$L$10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500">
                    <a:solidFill>
                      <a:srgbClr val="FF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Caral'!$L$11:$L$22</c:f>
            </c:numRef>
          </c:val>
          <c:smooth val="0"/>
        </c:ser>
        <c:axId val="1227688128"/>
        <c:axId val="1611680487"/>
      </c:lineChart>
      <c:catAx>
        <c:axId val="1227688128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1611680487"/>
      </c:catAx>
      <c:valAx>
        <c:axId val="161168048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227688128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100"/>
            </a:pPr>
            <a:r>
              <a:t>Visitas mensuales a la Ciudad Sagrada de Caral
Julio 2012 - junio 2013</a:t>
            </a:r>
          </a:p>
        </c:rich>
      </c:tx>
      <c:overlay val="0"/>
    </c:title>
    <c:plotArea>
      <c:layout>
        <c:manualLayout>
          <c:xMode val="edge"/>
          <c:yMode val="edge"/>
          <c:x val="0.09809951881014872"/>
          <c:y val="0.14072548935593063"/>
          <c:w val="0.8630115923009624"/>
          <c:h val="0.6554497396770455"/>
        </c:manualLayout>
      </c:layout>
      <c:lineChart>
        <c:varyColors val="0"/>
        <c:ser>
          <c:idx val="0"/>
          <c:order val="0"/>
          <c:spPr>
            <a:ln cmpd="sng" w="47625">
              <a:solidFill>
                <a:srgbClr val="FFFF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400">
                    <a:solidFill>
                      <a:srgbClr val="FFFF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Caral'!$T$11:$T$22</c:f>
            </c:strRef>
          </c:cat>
          <c:val>
            <c:numRef>
              <c:f>'Evolución Caral'!$U$11:$U$22</c:f>
            </c:numRef>
          </c:val>
          <c:smooth val="0"/>
        </c:ser>
        <c:axId val="1823140380"/>
        <c:axId val="1990129214"/>
      </c:lineChart>
      <c:catAx>
        <c:axId val="1823140380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990129214"/>
      </c:catAx>
      <c:valAx>
        <c:axId val="199012921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823140380"/>
      </c:valAx>
      <c:spPr>
        <a:solidFill>
          <a:srgbClr val="A5A743"/>
        </a:solidFill>
      </c:spPr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2011- 2014</a:t>
            </a:r>
          </a:p>
        </c:rich>
      </c:tx>
      <c:overlay val="0"/>
    </c:title>
    <c:plotArea>
      <c:layout>
        <c:manualLayout>
          <c:xMode val="edge"/>
          <c:yMode val="edge"/>
          <c:x val="0.016949645028737918"/>
          <c:y val="0.05801013358366029"/>
          <c:w val="0.9677314582079145"/>
          <c:h val="0.8478029978138585"/>
        </c:manualLayout>
      </c:layout>
      <c:lineChart>
        <c:ser>
          <c:idx val="0"/>
          <c:order val="0"/>
          <c:tx>
            <c:strRef>
              <c:f>'Evolución Caral'!$J$10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Caral'!$J$11:$J$22</c:f>
            </c:numRef>
          </c:val>
          <c:smooth val="0"/>
        </c:ser>
        <c:ser>
          <c:idx val="1"/>
          <c:order val="1"/>
          <c:tx>
            <c:strRef>
              <c:f>'Evolución Caral'!$K$10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Caral'!$K$11:$K$22</c:f>
            </c:numRef>
          </c:val>
          <c:smooth val="0"/>
        </c:ser>
        <c:ser>
          <c:idx val="2"/>
          <c:order val="2"/>
          <c:tx>
            <c:strRef>
              <c:f>'Evolución Caral'!$L$10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Caral'!$L$11:$L$22</c:f>
            </c:numRef>
          </c:val>
          <c:smooth val="0"/>
        </c:ser>
        <c:ser>
          <c:idx val="3"/>
          <c:order val="3"/>
          <c:tx>
            <c:strRef>
              <c:f>'Evolución Caral'!$M$10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500">
                    <a:solidFill>
                      <a:srgbClr val="FF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Caral'!$M$11:$M$22</c:f>
            </c:numRef>
          </c:val>
          <c:smooth val="0"/>
        </c:ser>
        <c:axId val="2019904104"/>
        <c:axId val="2077608932"/>
      </c:lineChart>
      <c:catAx>
        <c:axId val="2019904104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2077608932"/>
      </c:catAx>
      <c:valAx>
        <c:axId val="207760893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2019904104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Arial"/>
              </a:defRPr>
            </a:pPr>
            <a:r>
              <a:t>Evolución de las visitas a la Ciudad Sagrada de Caral 2012- 2016</a:t>
            </a:r>
          </a:p>
        </c:rich>
      </c:tx>
      <c:overlay val="0"/>
    </c:title>
    <c:plotArea>
      <c:layout>
        <c:manualLayout>
          <c:xMode val="edge"/>
          <c:yMode val="edge"/>
          <c:x val="0.016949645028737918"/>
          <c:y val="0.05801013358366029"/>
          <c:w val="0.9677314582079145"/>
          <c:h val="0.833057019140736"/>
        </c:manualLayout>
      </c:layout>
      <c:lineChart>
        <c:ser>
          <c:idx val="0"/>
          <c:order val="0"/>
          <c:tx>
            <c:strRef>
              <c:f>'Evolución Caral'!$K$10</c:f>
            </c:strRef>
          </c:tx>
          <c:spPr>
            <a:ln cmpd="sng" w="19050">
              <a:solidFill>
                <a:srgbClr val="993300"/>
              </a:solidFill>
              <a:prstDash val="dash"/>
            </a:ln>
          </c:spPr>
          <c:marker>
            <c:symbol val="circle"/>
            <c:size val="9"/>
            <c:spPr>
              <a:solidFill>
                <a:srgbClr val="993300"/>
              </a:solidFill>
              <a:ln cmpd="sng">
                <a:solidFill>
                  <a:srgbClr val="9933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8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Caral'!$K$11:$K$22</c:f>
            </c:numRef>
          </c:val>
          <c:smooth val="0"/>
        </c:ser>
        <c:ser>
          <c:idx val="1"/>
          <c:order val="1"/>
          <c:tx>
            <c:strRef>
              <c:f>'Evolución Caral'!$L$10</c:f>
            </c:strRef>
          </c:tx>
          <c:spPr>
            <a:ln cmpd="sng" w="19050">
              <a:solidFill>
                <a:srgbClr val="000000"/>
              </a:solidFill>
              <a:prstDash val="lgDash"/>
            </a:ln>
          </c:spPr>
          <c:marker>
            <c:symbol val="circle"/>
            <c:size val="9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Caral'!$L$11:$L$22</c:f>
            </c:numRef>
          </c:val>
          <c:smooth val="0"/>
        </c:ser>
        <c:ser>
          <c:idx val="2"/>
          <c:order val="2"/>
          <c:tx>
            <c:strRef>
              <c:f>'Evolución Caral'!$M$10</c:f>
            </c:strRef>
          </c:tx>
          <c:spPr>
            <a:ln cmpd="sng" w="1905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 cmpd="sng">
                <a:solidFill>
                  <a:srgbClr val="3366FF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0000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Caral'!$M$11:$M$22</c:f>
            </c:numRef>
          </c:val>
          <c:smooth val="0"/>
        </c:ser>
        <c:ser>
          <c:idx val="3"/>
          <c:order val="3"/>
          <c:tx>
            <c:strRef>
              <c:f>'Evolución Caral'!$N$10</c:f>
            </c:strRef>
          </c:tx>
          <c:spPr>
            <a:ln cmpd="sng" w="19050">
              <a:solidFill>
                <a:srgbClr val="748C43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48C43"/>
              </a:solidFill>
              <a:ln cmpd="sng">
                <a:solidFill>
                  <a:srgbClr val="748C43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200">
                    <a:solidFill>
                      <a:srgbClr val="748C43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Caral'!$N$11:$N$22</c:f>
            </c:numRef>
          </c:val>
          <c:smooth val="0"/>
        </c:ser>
        <c:ser>
          <c:idx val="4"/>
          <c:order val="4"/>
          <c:tx>
            <c:strRef>
              <c:f>'Evolución Caral'!$O$10</c:f>
            </c:strRef>
          </c:tx>
          <c:spPr>
            <a:ln cmpd="sng" w="28575">
              <a:solidFill>
                <a:srgbClr val="C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0000"/>
              </a:solidFill>
              <a:ln cmpd="sng">
                <a:solidFill>
                  <a:srgbClr val="C00000"/>
                </a:solidFill>
              </a:ln>
            </c:spPr>
          </c:marker>
          <c:dLbls>
            <c:txPr>
              <a:bodyPr/>
              <a:lstStyle/>
              <a:p>
                <a:pPr lvl="0">
                  <a:defRPr b="1" i="0" sz="1400">
                    <a:solidFill>
                      <a:srgbClr val="C0000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'Evolución Caral'!$A$11:$A$22</c:f>
            </c:strRef>
          </c:cat>
          <c:val>
            <c:numRef>
              <c:f>'Evolución Caral'!$O$11:$O$22</c:f>
            </c:numRef>
          </c:val>
          <c:smooth val="0"/>
        </c:ser>
        <c:axId val="2032480614"/>
        <c:axId val="1108195309"/>
      </c:lineChart>
      <c:catAx>
        <c:axId val="2032480614"/>
        <c:scaling>
          <c:orientation val="minMax"/>
        </c:scaling>
        <c:delete val="0"/>
        <c:axPos val="b"/>
        <c:txPr>
          <a:bodyPr rot="0"/>
          <a:lstStyle/>
          <a:p>
            <a:pPr lvl="0">
              <a:defRPr b="1" i="0" sz="1000">
                <a:solidFill>
                  <a:srgbClr val="000000"/>
                </a:solidFill>
                <a:latin typeface="Arial"/>
              </a:defRPr>
            </a:pPr>
          </a:p>
        </c:txPr>
        <c:crossAx val="1108195309"/>
      </c:catAx>
      <c:valAx>
        <c:axId val="1108195309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2032480614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000">
              <a:solidFill>
                <a:srgbClr val="000000"/>
              </a:solidFill>
              <a:latin typeface="Arial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2" Type="http://schemas.openxmlformats.org/officeDocument/2006/relationships/image" Target="../media/image1.png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9525</xdr:colOff>
      <xdr:row>327</xdr:row>
      <xdr:rowOff>19050</xdr:rowOff>
    </xdr:from>
    <xdr:ext cx="14097000" cy="591502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289</xdr:row>
      <xdr:rowOff>19050</xdr:rowOff>
    </xdr:from>
    <xdr:ext cx="14097000" cy="59817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256</xdr:row>
      <xdr:rowOff>28575</xdr:rowOff>
    </xdr:from>
    <xdr:ext cx="14068425" cy="503872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224</xdr:row>
      <xdr:rowOff>0</xdr:rowOff>
    </xdr:from>
    <xdr:ext cx="14068425" cy="5095875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0</xdr:colOff>
      <xdr:row>191</xdr:row>
      <xdr:rowOff>0</xdr:rowOff>
    </xdr:from>
    <xdr:ext cx="13335000" cy="5924550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0</xdr:colOff>
      <xdr:row>159</xdr:row>
      <xdr:rowOff>0</xdr:rowOff>
    </xdr:from>
    <xdr:ext cx="13354050" cy="5905500"/>
    <xdr:graphicFrame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21</xdr:col>
      <xdr:colOff>361950</xdr:colOff>
      <xdr:row>7</xdr:row>
      <xdr:rowOff>95250</xdr:rowOff>
    </xdr:from>
    <xdr:ext cx="4286250" cy="3095625"/>
    <xdr:graphicFrame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0</xdr:col>
      <xdr:colOff>0</xdr:colOff>
      <xdr:row>126</xdr:row>
      <xdr:rowOff>171450</xdr:rowOff>
    </xdr:from>
    <xdr:ext cx="13354050" cy="5895975"/>
    <xdr:graphicFrame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0</xdr:col>
      <xdr:colOff>0</xdr:colOff>
      <xdr:row>93</xdr:row>
      <xdr:rowOff>180975</xdr:rowOff>
    </xdr:from>
    <xdr:ext cx="13354050" cy="6029325"/>
    <xdr:graphicFrame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9525</xdr:colOff>
      <xdr:row>61</xdr:row>
      <xdr:rowOff>47625</xdr:rowOff>
    </xdr:from>
    <xdr:ext cx="13354050" cy="6019800"/>
    <xdr:graphicFrame>
      <xdr:nvGraphicFramePr>
        <xdr:cNvPr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0</xdr:col>
      <xdr:colOff>0</xdr:colOff>
      <xdr:row>28</xdr:row>
      <xdr:rowOff>0</xdr:rowOff>
    </xdr:from>
    <xdr:ext cx="13354050" cy="6019800"/>
    <xdr:graphicFrame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6515100" cy="866775"/>
    <xdr:pic>
      <xdr:nvPicPr>
        <xdr:cNvPr descr="Encabezado Caral.png" id="0" name="image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0</xdr:rowOff>
    </xdr:from>
    <xdr:ext cx="6515100" cy="8667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0</xdr:rowOff>
    </xdr:from>
    <xdr:ext cx="6515100" cy="8667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0</xdr:rowOff>
    </xdr:from>
    <xdr:ext cx="6515100" cy="8667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19050</xdr:colOff>
      <xdr:row>28</xdr:row>
      <xdr:rowOff>9525</xdr:rowOff>
    </xdr:from>
    <xdr:ext cx="10191750" cy="47244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4600575" cy="847725"/>
    <xdr:pic>
      <xdr:nvPicPr>
        <xdr:cNvPr descr="Encabezado Caral.png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29"/>
    <col customWidth="1" min="2" max="17" width="10.71"/>
    <col customWidth="1" min="18" max="18" width="10.57"/>
    <col customWidth="1" min="19" max="19" width="8.0"/>
    <col customWidth="1" min="20" max="20" width="10.71"/>
    <col customWidth="1" min="21" max="21" width="8.29"/>
    <col customWidth="1" min="22" max="28" width="10.71"/>
  </cols>
  <sheetData>
    <row r="1" ht="12.75" customHeight="1"/>
    <row r="2" ht="12.75" customHeight="1"/>
    <row r="3" ht="12.75" customHeight="1"/>
    <row r="4" ht="26.25" customHeight="1">
      <c r="R4" s="63" t="s">
        <v>97</v>
      </c>
    </row>
    <row r="5" ht="12.75" customHeight="1"/>
    <row r="6" ht="12.75" customHeight="1"/>
    <row r="7" ht="17.25" customHeight="1">
      <c r="A7" s="111"/>
      <c r="B7" s="112"/>
      <c r="C7" s="112"/>
      <c r="D7" s="112"/>
      <c r="E7" s="112"/>
      <c r="F7" s="112"/>
      <c r="G7" s="112" t="s">
        <v>98</v>
      </c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ht="15.75" customHeight="1">
      <c r="A8" s="114"/>
      <c r="B8" s="115"/>
      <c r="C8" s="115"/>
      <c r="D8" s="115"/>
      <c r="E8" s="115"/>
      <c r="F8" s="115"/>
      <c r="G8" s="115"/>
      <c r="H8" s="115">
        <v>2003.0</v>
      </c>
      <c r="I8" s="116">
        <v>-2018.0</v>
      </c>
      <c r="J8" s="115"/>
      <c r="K8" s="115"/>
      <c r="L8" s="115"/>
      <c r="M8" s="115"/>
      <c r="N8" s="115"/>
      <c r="O8" s="115"/>
      <c r="P8" s="115"/>
      <c r="Q8" s="117"/>
    </row>
    <row r="9" ht="6.0" customHeight="1">
      <c r="A9" s="118"/>
      <c r="B9" s="11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91"/>
    </row>
    <row r="10">
      <c r="A10" s="120" t="s">
        <v>4</v>
      </c>
      <c r="B10" s="121" t="s">
        <v>99</v>
      </c>
      <c r="C10" s="122" t="s">
        <v>100</v>
      </c>
      <c r="D10" s="122" t="s">
        <v>5</v>
      </c>
      <c r="E10" s="122" t="s">
        <v>6</v>
      </c>
      <c r="F10" s="122" t="s">
        <v>7</v>
      </c>
      <c r="G10" s="122" t="s">
        <v>8</v>
      </c>
      <c r="H10" s="122" t="s">
        <v>9</v>
      </c>
      <c r="I10" s="122" t="s">
        <v>10</v>
      </c>
      <c r="J10" s="122" t="s">
        <v>11</v>
      </c>
      <c r="K10" s="122" t="s">
        <v>12</v>
      </c>
      <c r="L10" s="122" t="s">
        <v>13</v>
      </c>
      <c r="M10" s="122" t="s">
        <v>14</v>
      </c>
      <c r="N10" s="122" t="s">
        <v>15</v>
      </c>
      <c r="O10" s="122" t="s">
        <v>16</v>
      </c>
      <c r="P10" s="122" t="s">
        <v>17</v>
      </c>
      <c r="Q10" s="123" t="s">
        <v>18</v>
      </c>
    </row>
    <row r="11">
      <c r="A11" s="124" t="s">
        <v>19</v>
      </c>
      <c r="B11" s="125">
        <v>400.0</v>
      </c>
      <c r="C11" s="126">
        <v>334.0</v>
      </c>
      <c r="D11" s="126">
        <v>655.0</v>
      </c>
      <c r="E11" s="126">
        <v>922.0</v>
      </c>
      <c r="F11" s="126">
        <v>1926.0</v>
      </c>
      <c r="G11" s="126">
        <v>1738.0</v>
      </c>
      <c r="H11" s="126">
        <v>2036.0</v>
      </c>
      <c r="I11" s="126">
        <v>3960.0</v>
      </c>
      <c r="J11" s="126">
        <v>2824.0</v>
      </c>
      <c r="K11" s="126">
        <v>2741.0</v>
      </c>
      <c r="L11" s="126">
        <v>2188.0</v>
      </c>
      <c r="M11" s="126">
        <v>2602.0</v>
      </c>
      <c r="N11" s="126">
        <v>3689.0</v>
      </c>
      <c r="O11" s="126">
        <v>3981.0</v>
      </c>
      <c r="P11" s="126">
        <v>3724.0</v>
      </c>
      <c r="Q11" s="127">
        <v>3426.0</v>
      </c>
      <c r="S11" s="128">
        <v>2012.0</v>
      </c>
      <c r="T11" s="124" t="s">
        <v>35</v>
      </c>
      <c r="U11" s="129">
        <v>7608.0</v>
      </c>
    </row>
    <row r="12">
      <c r="A12" s="124" t="s">
        <v>20</v>
      </c>
      <c r="B12" s="125">
        <v>400.0</v>
      </c>
      <c r="C12" s="126">
        <v>307.0</v>
      </c>
      <c r="D12" s="126">
        <v>827.0</v>
      </c>
      <c r="E12" s="126">
        <v>1172.0</v>
      </c>
      <c r="F12" s="126">
        <v>1653.0</v>
      </c>
      <c r="G12" s="126">
        <v>1915.0</v>
      </c>
      <c r="H12" s="129">
        <v>1439.0</v>
      </c>
      <c r="I12" s="126">
        <v>3440.0</v>
      </c>
      <c r="J12" s="129">
        <v>2728.0</v>
      </c>
      <c r="K12" s="129">
        <v>3538.0</v>
      </c>
      <c r="L12" s="129">
        <v>2723.0</v>
      </c>
      <c r="M12" s="129">
        <v>2437.0</v>
      </c>
      <c r="N12" s="129">
        <v>3136.0</v>
      </c>
      <c r="O12" s="129">
        <v>2867.0</v>
      </c>
      <c r="P12" s="129">
        <v>2651.0</v>
      </c>
      <c r="Q12" s="130">
        <v>3552.0</v>
      </c>
      <c r="T12" s="124" t="s">
        <v>37</v>
      </c>
      <c r="U12" s="129">
        <v>6061.0</v>
      </c>
    </row>
    <row r="13">
      <c r="A13" s="124" t="s">
        <v>21</v>
      </c>
      <c r="B13" s="131">
        <v>80.0</v>
      </c>
      <c r="C13" s="126">
        <v>292.0</v>
      </c>
      <c r="D13" s="126">
        <v>1513.0</v>
      </c>
      <c r="E13" s="126">
        <v>690.0</v>
      </c>
      <c r="F13" s="126">
        <v>1439.0</v>
      </c>
      <c r="G13" s="126">
        <v>4239.0</v>
      </c>
      <c r="H13" s="129">
        <v>1984.0</v>
      </c>
      <c r="I13" s="126">
        <v>1654.0</v>
      </c>
      <c r="J13" s="129">
        <v>2029.0</v>
      </c>
      <c r="K13" s="129">
        <v>1894.0</v>
      </c>
      <c r="L13" s="129">
        <v>5873.0</v>
      </c>
      <c r="M13" s="129">
        <v>2066.0</v>
      </c>
      <c r="N13" s="129">
        <v>1980.0</v>
      </c>
      <c r="O13" s="129">
        <v>5346.0</v>
      </c>
      <c r="P13" s="129">
        <v>796.0</v>
      </c>
      <c r="Q13" s="130">
        <v>5499.0</v>
      </c>
      <c r="T13" s="124" t="s">
        <v>40</v>
      </c>
      <c r="U13" s="129">
        <v>4298.0</v>
      </c>
    </row>
    <row r="14">
      <c r="A14" s="124" t="s">
        <v>22</v>
      </c>
      <c r="B14" s="125">
        <v>228.0</v>
      </c>
      <c r="C14" s="126">
        <v>543.0</v>
      </c>
      <c r="D14" s="126">
        <v>586.0</v>
      </c>
      <c r="E14" s="126">
        <v>1647.0</v>
      </c>
      <c r="F14" s="126">
        <v>4608.0</v>
      </c>
      <c r="G14" s="126">
        <v>1969.0</v>
      </c>
      <c r="H14" s="129">
        <v>4820.0</v>
      </c>
      <c r="I14" s="126">
        <v>7105.0</v>
      </c>
      <c r="J14" s="129">
        <v>7602.0</v>
      </c>
      <c r="K14" s="129">
        <v>6693.0</v>
      </c>
      <c r="L14" s="129">
        <v>3142.0</v>
      </c>
      <c r="M14" s="129">
        <v>6207.0</v>
      </c>
      <c r="N14" s="129">
        <v>5084.0</v>
      </c>
      <c r="O14" s="129">
        <v>2523.0</v>
      </c>
      <c r="P14" s="129">
        <v>3591.0</v>
      </c>
      <c r="Q14" s="130">
        <v>3458.0</v>
      </c>
      <c r="T14" s="124" t="s">
        <v>44</v>
      </c>
      <c r="U14" s="129">
        <v>6197.0</v>
      </c>
    </row>
    <row r="15">
      <c r="A15" s="124" t="s">
        <v>24</v>
      </c>
      <c r="B15" s="125">
        <v>248.0</v>
      </c>
      <c r="C15" s="126">
        <v>1019.0</v>
      </c>
      <c r="D15" s="126">
        <v>1063.0</v>
      </c>
      <c r="E15" s="126">
        <v>1576.0</v>
      </c>
      <c r="F15" s="126">
        <v>3354.0</v>
      </c>
      <c r="G15" s="126">
        <v>4884.0</v>
      </c>
      <c r="H15" s="129">
        <v>3086.0</v>
      </c>
      <c r="I15" s="126">
        <v>4061.0</v>
      </c>
      <c r="J15" s="129">
        <v>3745.0</v>
      </c>
      <c r="K15" s="129">
        <v>3226.0</v>
      </c>
      <c r="L15" s="129">
        <v>3922.0</v>
      </c>
      <c r="M15" s="129">
        <v>3791.0</v>
      </c>
      <c r="N15" s="129">
        <v>5323.0</v>
      </c>
      <c r="O15" s="129">
        <v>4368.0</v>
      </c>
      <c r="P15" s="129">
        <v>3591.0</v>
      </c>
      <c r="Q15" s="130">
        <v>4512.0</v>
      </c>
      <c r="T15" s="124" t="s">
        <v>45</v>
      </c>
      <c r="U15" s="129">
        <v>3904.0</v>
      </c>
    </row>
    <row r="16">
      <c r="A16" s="124" t="s">
        <v>25</v>
      </c>
      <c r="B16" s="125">
        <v>268.0</v>
      </c>
      <c r="C16" s="126">
        <v>1548.0</v>
      </c>
      <c r="D16" s="126">
        <v>2220.0</v>
      </c>
      <c r="E16" s="126">
        <v>2979.0</v>
      </c>
      <c r="F16" s="126">
        <v>5147.0</v>
      </c>
      <c r="G16" s="126">
        <v>4010.0</v>
      </c>
      <c r="H16" s="129">
        <v>3577.0</v>
      </c>
      <c r="I16" s="126">
        <v>5420.0</v>
      </c>
      <c r="J16" s="129">
        <v>4592.0</v>
      </c>
      <c r="K16" s="129">
        <v>8224.0</v>
      </c>
      <c r="L16" s="129">
        <v>5380.0</v>
      </c>
      <c r="M16" s="129">
        <v>5884.0</v>
      </c>
      <c r="N16" s="129">
        <v>7280.0</v>
      </c>
      <c r="O16" s="129">
        <v>6180.0</v>
      </c>
      <c r="P16" s="129">
        <v>7900.0</v>
      </c>
      <c r="Q16" s="130">
        <v>7109.0</v>
      </c>
      <c r="T16" s="132" t="s">
        <v>46</v>
      </c>
      <c r="U16" s="133">
        <v>3498.0</v>
      </c>
    </row>
    <row r="17">
      <c r="A17" s="124" t="s">
        <v>35</v>
      </c>
      <c r="B17" s="125">
        <v>806.0</v>
      </c>
      <c r="C17" s="126">
        <v>1880.0</v>
      </c>
      <c r="D17" s="126">
        <v>3741.0</v>
      </c>
      <c r="E17" s="126">
        <v>4480.0</v>
      </c>
      <c r="F17" s="126">
        <v>4596.0</v>
      </c>
      <c r="G17" s="126">
        <v>7968.0</v>
      </c>
      <c r="H17" s="129">
        <v>9773.0</v>
      </c>
      <c r="I17" s="126">
        <v>9210.0</v>
      </c>
      <c r="J17" s="129">
        <v>11033.0</v>
      </c>
      <c r="K17" s="129">
        <v>7608.0</v>
      </c>
      <c r="L17" s="129">
        <v>7237.0</v>
      </c>
      <c r="M17" s="129">
        <v>9462.0</v>
      </c>
      <c r="N17" s="129">
        <v>11271.0</v>
      </c>
      <c r="O17" s="134">
        <v>11882.0</v>
      </c>
      <c r="P17" s="129">
        <v>11628.0</v>
      </c>
      <c r="Q17" s="130">
        <v>7349.0</v>
      </c>
      <c r="S17" s="135">
        <v>2013.0</v>
      </c>
      <c r="T17" s="124" t="s">
        <v>19</v>
      </c>
      <c r="U17" s="127">
        <v>2188.0</v>
      </c>
    </row>
    <row r="18">
      <c r="A18" s="124" t="s">
        <v>37</v>
      </c>
      <c r="B18" s="125">
        <v>858.0</v>
      </c>
      <c r="C18" s="126">
        <v>1371.0</v>
      </c>
      <c r="D18" s="126">
        <v>2461.0</v>
      </c>
      <c r="E18" s="126">
        <v>3603.0</v>
      </c>
      <c r="F18" s="126">
        <v>3825.0</v>
      </c>
      <c r="G18" s="126">
        <v>4040.0</v>
      </c>
      <c r="H18" s="129">
        <v>4861.0</v>
      </c>
      <c r="I18" s="126">
        <v>5545.0</v>
      </c>
      <c r="J18" s="129">
        <v>5980.0</v>
      </c>
      <c r="K18" s="129">
        <v>6061.0</v>
      </c>
      <c r="L18" s="129">
        <v>4998.0</v>
      </c>
      <c r="M18" s="129">
        <v>5097.0</v>
      </c>
      <c r="N18" s="129">
        <v>5727.0</v>
      </c>
      <c r="O18" s="129">
        <v>7146.0</v>
      </c>
      <c r="P18" s="129">
        <v>7023.0</v>
      </c>
      <c r="Q18" s="136"/>
      <c r="T18" s="124" t="s">
        <v>20</v>
      </c>
      <c r="U18" s="130">
        <v>2723.0</v>
      </c>
    </row>
    <row r="19">
      <c r="A19" s="124" t="s">
        <v>40</v>
      </c>
      <c r="B19" s="125">
        <v>1241.0</v>
      </c>
      <c r="C19" s="126">
        <v>1479.0</v>
      </c>
      <c r="D19" s="126">
        <v>2431.0</v>
      </c>
      <c r="E19" s="126">
        <v>3269.0</v>
      </c>
      <c r="F19" s="126">
        <v>4279.0</v>
      </c>
      <c r="G19" s="126">
        <v>2657.0</v>
      </c>
      <c r="H19" s="129">
        <v>3918.0</v>
      </c>
      <c r="I19" s="126">
        <v>4179.0</v>
      </c>
      <c r="J19" s="129">
        <v>4721.0</v>
      </c>
      <c r="K19" s="129">
        <v>4298.0</v>
      </c>
      <c r="L19" s="129">
        <v>5493.0</v>
      </c>
      <c r="M19" s="129">
        <v>6231.0</v>
      </c>
      <c r="N19" s="129">
        <v>8192.0</v>
      </c>
      <c r="O19" s="129">
        <v>5516.0</v>
      </c>
      <c r="P19" s="129">
        <v>4564.0</v>
      </c>
      <c r="Q19" s="130"/>
      <c r="T19" s="124" t="s">
        <v>21</v>
      </c>
      <c r="U19" s="130">
        <v>5873.0</v>
      </c>
    </row>
    <row r="20">
      <c r="A20" s="124" t="s">
        <v>44</v>
      </c>
      <c r="B20" s="125">
        <v>411.0</v>
      </c>
      <c r="C20" s="126">
        <v>1980.0</v>
      </c>
      <c r="D20" s="126">
        <v>2799.0</v>
      </c>
      <c r="E20" s="126">
        <v>5229.0</v>
      </c>
      <c r="F20" s="126">
        <v>4948.0</v>
      </c>
      <c r="G20" s="126">
        <v>5183.0</v>
      </c>
      <c r="H20" s="129">
        <v>8564.0</v>
      </c>
      <c r="I20" s="126">
        <v>6283.0</v>
      </c>
      <c r="J20" s="129">
        <v>6602.0</v>
      </c>
      <c r="K20" s="129">
        <v>6197.0</v>
      </c>
      <c r="L20" s="129">
        <v>5193.0</v>
      </c>
      <c r="M20" s="129">
        <v>6503.0</v>
      </c>
      <c r="N20" s="129">
        <v>7694.0</v>
      </c>
      <c r="O20" s="129">
        <v>7282.0</v>
      </c>
      <c r="P20" s="129">
        <v>6323.0</v>
      </c>
      <c r="Q20" s="130"/>
      <c r="T20" s="124" t="s">
        <v>22</v>
      </c>
      <c r="U20" s="130">
        <v>3142.0</v>
      </c>
    </row>
    <row r="21">
      <c r="A21" s="124" t="s">
        <v>45</v>
      </c>
      <c r="B21" s="125">
        <v>2169.0</v>
      </c>
      <c r="C21" s="126">
        <v>3687.0</v>
      </c>
      <c r="D21" s="126">
        <v>2344.0</v>
      </c>
      <c r="E21" s="126">
        <v>2233.0</v>
      </c>
      <c r="F21" s="126">
        <v>4347.0</v>
      </c>
      <c r="G21" s="126">
        <v>4996.0</v>
      </c>
      <c r="H21" s="129">
        <v>3866.0</v>
      </c>
      <c r="I21" s="126">
        <v>4196.0</v>
      </c>
      <c r="J21" s="129">
        <v>5069.0</v>
      </c>
      <c r="K21" s="129">
        <v>3904.0</v>
      </c>
      <c r="L21" s="129">
        <v>5171.0</v>
      </c>
      <c r="M21" s="129">
        <v>5356.0</v>
      </c>
      <c r="N21" s="129">
        <v>4203.0</v>
      </c>
      <c r="O21" s="129">
        <v>6630.0</v>
      </c>
      <c r="P21" s="129">
        <v>5575.0</v>
      </c>
      <c r="Q21" s="130"/>
      <c r="T21" s="124" t="s">
        <v>24</v>
      </c>
      <c r="U21" s="130">
        <v>3922.0</v>
      </c>
    </row>
    <row r="22">
      <c r="A22" s="132" t="s">
        <v>46</v>
      </c>
      <c r="B22" s="137">
        <v>229.0</v>
      </c>
      <c r="C22" s="138">
        <v>825.0</v>
      </c>
      <c r="D22" s="138">
        <v>1019.0</v>
      </c>
      <c r="E22" s="138">
        <v>2445.0</v>
      </c>
      <c r="F22" s="138">
        <v>2224.0</v>
      </c>
      <c r="G22" s="138">
        <v>1496.0</v>
      </c>
      <c r="H22" s="133">
        <v>2416.0</v>
      </c>
      <c r="I22" s="138">
        <v>2397.0</v>
      </c>
      <c r="J22" s="133">
        <v>2690.0</v>
      </c>
      <c r="K22" s="133">
        <v>3498.0</v>
      </c>
      <c r="L22" s="133">
        <v>2593.0</v>
      </c>
      <c r="M22" s="133">
        <v>2745.0</v>
      </c>
      <c r="N22" s="133">
        <v>2148.0</v>
      </c>
      <c r="O22" s="133">
        <v>2704.0</v>
      </c>
      <c r="P22" s="133">
        <v>3608.0</v>
      </c>
      <c r="Q22" s="139"/>
      <c r="R22" s="140"/>
      <c r="T22" s="124" t="s">
        <v>25</v>
      </c>
      <c r="U22" s="130">
        <v>5380.0</v>
      </c>
    </row>
    <row r="23">
      <c r="A23" s="141" t="s">
        <v>47</v>
      </c>
      <c r="B23" s="142">
        <f t="shared" ref="B23:Q23" si="1">SUM(B11:B22)</f>
        <v>7338</v>
      </c>
      <c r="C23" s="143">
        <f t="shared" si="1"/>
        <v>15265</v>
      </c>
      <c r="D23" s="143">
        <f t="shared" si="1"/>
        <v>21659</v>
      </c>
      <c r="E23" s="143">
        <f t="shared" si="1"/>
        <v>30245</v>
      </c>
      <c r="F23" s="143">
        <f t="shared" si="1"/>
        <v>42346</v>
      </c>
      <c r="G23" s="143">
        <f t="shared" si="1"/>
        <v>45095</v>
      </c>
      <c r="H23" s="143">
        <f t="shared" si="1"/>
        <v>50340</v>
      </c>
      <c r="I23" s="143">
        <f t="shared" si="1"/>
        <v>57450</v>
      </c>
      <c r="J23" s="143">
        <f t="shared" si="1"/>
        <v>59615</v>
      </c>
      <c r="K23" s="143">
        <f t="shared" si="1"/>
        <v>57882</v>
      </c>
      <c r="L23" s="143">
        <f t="shared" si="1"/>
        <v>53913</v>
      </c>
      <c r="M23" s="143">
        <f t="shared" si="1"/>
        <v>58381</v>
      </c>
      <c r="N23" s="143">
        <f t="shared" si="1"/>
        <v>65727</v>
      </c>
      <c r="O23" s="143">
        <f t="shared" si="1"/>
        <v>66425</v>
      </c>
      <c r="P23" s="143">
        <f t="shared" si="1"/>
        <v>60974</v>
      </c>
      <c r="Q23" s="144">
        <f t="shared" si="1"/>
        <v>34905</v>
      </c>
      <c r="R23" s="145">
        <f>SUM(B23:Q23)</f>
        <v>727560</v>
      </c>
      <c r="S23" s="145"/>
      <c r="U23" s="140">
        <f>SUM(U11:U22)</f>
        <v>54794</v>
      </c>
    </row>
    <row r="24" ht="6.75" customHeight="1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0"/>
      <c r="L24" s="140"/>
      <c r="M24" s="140"/>
      <c r="N24" s="140"/>
      <c r="O24" s="140"/>
      <c r="P24" s="140"/>
      <c r="Q24" s="140"/>
    </row>
    <row r="25">
      <c r="A25" s="146" t="s">
        <v>101</v>
      </c>
      <c r="B25" s="147">
        <f t="shared" ref="B25:P25" si="2">B23/12</f>
        <v>611.5</v>
      </c>
      <c r="C25" s="147">
        <f t="shared" si="2"/>
        <v>1272.083333</v>
      </c>
      <c r="D25" s="147">
        <f t="shared" si="2"/>
        <v>1804.916667</v>
      </c>
      <c r="E25" s="147">
        <f t="shared" si="2"/>
        <v>2520.416667</v>
      </c>
      <c r="F25" s="147">
        <f t="shared" si="2"/>
        <v>3528.833333</v>
      </c>
      <c r="G25" s="147">
        <f t="shared" si="2"/>
        <v>3757.916667</v>
      </c>
      <c r="H25" s="147">
        <f t="shared" si="2"/>
        <v>4195</v>
      </c>
      <c r="I25" s="147">
        <f t="shared" si="2"/>
        <v>4787.5</v>
      </c>
      <c r="J25" s="147">
        <f t="shared" si="2"/>
        <v>4967.916667</v>
      </c>
      <c r="K25" s="147">
        <f t="shared" si="2"/>
        <v>4823.5</v>
      </c>
      <c r="L25" s="147">
        <f t="shared" si="2"/>
        <v>4492.75</v>
      </c>
      <c r="M25" s="147">
        <f t="shared" si="2"/>
        <v>4865.083333</v>
      </c>
      <c r="N25" s="147">
        <f t="shared" si="2"/>
        <v>5477.25</v>
      </c>
      <c r="O25" s="147">
        <f t="shared" si="2"/>
        <v>5535.416667</v>
      </c>
      <c r="P25" s="147">
        <f t="shared" si="2"/>
        <v>5081.166667</v>
      </c>
      <c r="Q25" s="147"/>
    </row>
    <row r="26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>
        <f>N23-O23</f>
        <v>-698</v>
      </c>
      <c r="P26" s="147"/>
      <c r="Q26" s="147"/>
    </row>
    <row r="27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</row>
    <row r="32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</row>
    <row r="33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</row>
    <row r="34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</row>
    <row r="3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</row>
    <row r="36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</row>
    <row r="38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</row>
    <row r="39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</row>
    <row r="40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</row>
    <row r="4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</row>
    <row r="42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</row>
    <row r="43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</row>
    <row r="44">
      <c r="A44" s="146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</row>
    <row r="45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</row>
    <row r="46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</row>
    <row r="47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</row>
    <row r="48">
      <c r="A48" s="146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</row>
    <row r="49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</row>
    <row r="50">
      <c r="A50" s="146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</row>
    <row r="51">
      <c r="A51" s="146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</row>
    <row r="52">
      <c r="A52" s="146"/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</row>
    <row r="53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</row>
    <row r="54">
      <c r="A54" s="146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</row>
    <row r="55">
      <c r="A55" s="146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</row>
    <row r="56">
      <c r="A56" s="146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</row>
    <row r="57">
      <c r="A57" s="146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</row>
    <row r="58">
      <c r="A58" s="146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</row>
    <row r="59">
      <c r="A59" s="146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</row>
    <row r="60">
      <c r="A60" s="146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</row>
    <row r="61">
      <c r="A61" s="146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T61" s="80"/>
    </row>
    <row r="62">
      <c r="A62" s="146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</row>
    <row r="63">
      <c r="A63" s="146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</row>
    <row r="64">
      <c r="A64" s="146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</row>
    <row r="65">
      <c r="A65" s="146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</row>
    <row r="66">
      <c r="A66" s="146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</row>
    <row r="67">
      <c r="A67" s="146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</row>
    <row r="68">
      <c r="A68" s="146"/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</row>
    <row r="69">
      <c r="A69" s="146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</row>
    <row r="70">
      <c r="A70" s="146"/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</row>
    <row r="71">
      <c r="A71" s="146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</row>
    <row r="72">
      <c r="A72" s="146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</row>
    <row r="73">
      <c r="A73" s="146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</row>
    <row r="74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</row>
    <row r="75">
      <c r="A75" s="146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</row>
    <row r="76">
      <c r="A76" s="146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</row>
    <row r="77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</row>
    <row r="78">
      <c r="A78" s="146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</row>
    <row r="79">
      <c r="A79" s="146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</row>
    <row r="80">
      <c r="A80" s="146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</row>
    <row r="81">
      <c r="A81" s="146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</row>
    <row r="82">
      <c r="A82" s="146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</row>
    <row r="83">
      <c r="A83" s="146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</row>
    <row r="84">
      <c r="A84" s="146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</row>
    <row r="85">
      <c r="A85" s="146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</row>
    <row r="86">
      <c r="A86" s="146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</row>
    <row r="87">
      <c r="A87" s="146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</row>
    <row r="88">
      <c r="A88" s="146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</row>
    <row r="89">
      <c r="A89" s="146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</row>
    <row r="90">
      <c r="A90" s="146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</row>
    <row r="91">
      <c r="A91" s="146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</row>
    <row r="92">
      <c r="A92" s="146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</row>
    <row r="93">
      <c r="A93" s="146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</row>
    <row r="94">
      <c r="A94" s="146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</row>
    <row r="95">
      <c r="A95" s="146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</row>
    <row r="96">
      <c r="A96" s="146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</row>
    <row r="97">
      <c r="A97" s="146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</row>
    <row r="98">
      <c r="A98" s="146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</row>
    <row r="99">
      <c r="A99" s="146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</row>
    <row r="100">
      <c r="A100" s="146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</row>
    <row r="101">
      <c r="A101" s="146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</row>
    <row r="102">
      <c r="A102" s="146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</row>
    <row r="103">
      <c r="A103" s="146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</row>
    <row r="104">
      <c r="A104" s="146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</row>
    <row r="105">
      <c r="A105" s="146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</row>
    <row r="106">
      <c r="A106" s="146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</row>
    <row r="107">
      <c r="A107" s="146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</row>
    <row r="108">
      <c r="A108" s="146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</row>
    <row r="109">
      <c r="A109" s="146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</row>
    <row r="110">
      <c r="A110" s="146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</row>
    <row r="111">
      <c r="A111" s="146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</row>
    <row r="112">
      <c r="A112" s="146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</row>
    <row r="113">
      <c r="A113" s="146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</row>
    <row r="114">
      <c r="A114" s="146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</row>
    <row r="115">
      <c r="A115" s="146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</row>
    <row r="116">
      <c r="A116" s="146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</row>
    <row r="117">
      <c r="A117" s="146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</row>
    <row r="118">
      <c r="A118" s="146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</row>
    <row r="119">
      <c r="A119" s="146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</row>
    <row r="120">
      <c r="A120" s="146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</row>
    <row r="121">
      <c r="A121" s="146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</row>
    <row r="122">
      <c r="A122" s="146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</row>
    <row r="123">
      <c r="A123" s="146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</row>
    <row r="124">
      <c r="A124" s="146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</row>
    <row r="125">
      <c r="A125" s="146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</row>
    <row r="126">
      <c r="A126" s="146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</row>
    <row r="127">
      <c r="A127" s="146"/>
      <c r="B127" s="148"/>
      <c r="C127" s="148"/>
      <c r="D127" s="148"/>
      <c r="E127" s="148"/>
      <c r="F127" s="148"/>
      <c r="G127" s="148"/>
      <c r="H127" s="148"/>
      <c r="I127" s="148"/>
      <c r="J127" s="148"/>
    </row>
    <row r="128">
      <c r="A128" s="146"/>
      <c r="B128" s="148"/>
      <c r="C128" s="148"/>
      <c r="D128" s="148"/>
      <c r="E128" s="148"/>
      <c r="F128" s="148"/>
      <c r="G128" s="148"/>
      <c r="H128" s="148"/>
      <c r="I128" s="148"/>
      <c r="J128" s="148"/>
    </row>
    <row r="129">
      <c r="A129" s="146"/>
      <c r="B129" s="148"/>
      <c r="C129" s="148"/>
      <c r="D129" s="148"/>
      <c r="E129" s="148"/>
      <c r="F129" s="148"/>
      <c r="G129" s="148"/>
      <c r="H129" s="148"/>
      <c r="I129" s="148"/>
      <c r="J129" s="148"/>
    </row>
    <row r="130">
      <c r="A130" s="146"/>
      <c r="B130" s="148"/>
      <c r="C130" s="148"/>
      <c r="D130" s="148"/>
      <c r="E130" s="148"/>
      <c r="F130" s="148"/>
      <c r="G130" s="148"/>
      <c r="H130" s="148"/>
      <c r="I130" s="148"/>
      <c r="J130" s="148"/>
    </row>
    <row r="131">
      <c r="A131" s="146"/>
      <c r="B131" s="148"/>
      <c r="C131" s="148"/>
      <c r="D131" s="148"/>
      <c r="E131" s="148"/>
      <c r="F131" s="148"/>
      <c r="G131" s="148"/>
      <c r="H131" s="148"/>
      <c r="I131" s="148"/>
      <c r="J131" s="148"/>
    </row>
    <row r="132">
      <c r="A132" s="146"/>
      <c r="B132" s="148"/>
      <c r="C132" s="148"/>
      <c r="D132" s="148"/>
      <c r="E132" s="148"/>
      <c r="F132" s="148"/>
      <c r="G132" s="148"/>
      <c r="H132" s="148"/>
      <c r="I132" s="148"/>
      <c r="J132" s="148"/>
    </row>
    <row r="133">
      <c r="A133" s="146"/>
      <c r="B133" s="148"/>
      <c r="C133" s="148"/>
      <c r="D133" s="148"/>
      <c r="E133" s="148"/>
      <c r="F133" s="148"/>
      <c r="G133" s="148"/>
      <c r="H133" s="148"/>
      <c r="I133" s="148"/>
      <c r="J133" s="148"/>
    </row>
    <row r="134">
      <c r="A134" s="146"/>
      <c r="B134" s="148"/>
      <c r="C134" s="148"/>
      <c r="D134" s="148"/>
      <c r="E134" s="148"/>
      <c r="F134" s="148"/>
      <c r="G134" s="148"/>
      <c r="H134" s="148"/>
      <c r="I134" s="148"/>
      <c r="J134" s="148"/>
    </row>
    <row r="135">
      <c r="A135" s="146"/>
      <c r="B135" s="148"/>
      <c r="C135" s="148"/>
      <c r="D135" s="148"/>
      <c r="E135" s="148"/>
      <c r="F135" s="148"/>
      <c r="G135" s="148"/>
      <c r="H135" s="148"/>
      <c r="I135" s="148"/>
      <c r="J135" s="148"/>
    </row>
    <row r="136">
      <c r="A136" s="146"/>
      <c r="B136" s="148"/>
      <c r="C136" s="148"/>
      <c r="D136" s="148"/>
      <c r="E136" s="148"/>
      <c r="F136" s="148"/>
      <c r="G136" s="148"/>
      <c r="H136" s="148"/>
      <c r="I136" s="148"/>
      <c r="J136" s="148"/>
    </row>
    <row r="137">
      <c r="A137" s="146"/>
      <c r="B137" s="148"/>
      <c r="C137" s="148"/>
      <c r="D137" s="148"/>
      <c r="E137" s="148"/>
      <c r="F137" s="148"/>
      <c r="G137" s="148"/>
      <c r="H137" s="148"/>
      <c r="I137" s="148"/>
      <c r="J137" s="148"/>
    </row>
    <row r="138">
      <c r="A138" s="146"/>
      <c r="B138" s="148"/>
      <c r="C138" s="148"/>
      <c r="D138" s="148"/>
      <c r="E138" s="148"/>
      <c r="F138" s="148"/>
      <c r="G138" s="148"/>
      <c r="H138" s="148"/>
      <c r="I138" s="148"/>
      <c r="J138" s="148"/>
    </row>
    <row r="139">
      <c r="A139" s="146"/>
      <c r="B139" s="148"/>
      <c r="C139" s="148"/>
      <c r="D139" s="148"/>
      <c r="E139" s="148"/>
      <c r="F139" s="148"/>
      <c r="G139" s="148"/>
      <c r="H139" s="148"/>
      <c r="I139" s="148"/>
      <c r="J139" s="148"/>
    </row>
    <row r="140">
      <c r="A140" s="146"/>
      <c r="B140" s="148"/>
      <c r="C140" s="148"/>
      <c r="D140" s="148"/>
      <c r="E140" s="148"/>
      <c r="F140" s="148"/>
      <c r="G140" s="148"/>
      <c r="H140" s="148"/>
      <c r="I140" s="148"/>
      <c r="J140" s="148"/>
    </row>
    <row r="141">
      <c r="A141" s="146"/>
      <c r="B141" s="148"/>
      <c r="C141" s="148"/>
      <c r="D141" s="148"/>
      <c r="E141" s="148"/>
      <c r="F141" s="148"/>
      <c r="G141" s="148"/>
      <c r="H141" s="148"/>
      <c r="I141" s="148"/>
      <c r="J141" s="148"/>
    </row>
    <row r="142">
      <c r="A142" s="146"/>
      <c r="B142" s="148"/>
      <c r="C142" s="148"/>
      <c r="D142" s="148"/>
      <c r="E142" s="148"/>
      <c r="F142" s="148"/>
      <c r="G142" s="148"/>
      <c r="H142" s="148"/>
      <c r="I142" s="148"/>
      <c r="J142" s="148"/>
    </row>
    <row r="143">
      <c r="A143" s="146"/>
      <c r="B143" s="148"/>
      <c r="C143" s="148"/>
      <c r="D143" s="148"/>
      <c r="E143" s="148"/>
      <c r="F143" s="148"/>
      <c r="G143" s="148"/>
      <c r="H143" s="148"/>
      <c r="I143" s="148"/>
      <c r="J143" s="148"/>
    </row>
    <row r="144">
      <c r="A144" s="146"/>
      <c r="B144" s="148"/>
      <c r="C144" s="148"/>
      <c r="D144" s="148"/>
      <c r="E144" s="148"/>
      <c r="F144" s="148"/>
      <c r="G144" s="148"/>
      <c r="H144" s="148"/>
      <c r="I144" s="148"/>
      <c r="J144" s="148"/>
    </row>
    <row r="145">
      <c r="A145" s="146"/>
      <c r="B145" s="148"/>
      <c r="C145" s="148"/>
      <c r="D145" s="148"/>
      <c r="E145" s="148"/>
      <c r="F145" s="148"/>
      <c r="G145" s="148"/>
      <c r="H145" s="148"/>
      <c r="I145" s="148"/>
      <c r="J145" s="148"/>
    </row>
    <row r="146">
      <c r="A146" s="146"/>
      <c r="B146" s="148"/>
      <c r="C146" s="148"/>
      <c r="D146" s="148"/>
      <c r="E146" s="148"/>
      <c r="F146" s="148"/>
      <c r="G146" s="148"/>
      <c r="H146" s="148"/>
      <c r="I146" s="148"/>
      <c r="J146" s="148"/>
    </row>
    <row r="147">
      <c r="A147" s="146"/>
      <c r="B147" s="148"/>
      <c r="C147" s="148"/>
      <c r="D147" s="148"/>
      <c r="E147" s="148"/>
      <c r="F147" s="148"/>
      <c r="G147" s="148"/>
      <c r="H147" s="148"/>
      <c r="I147" s="148"/>
      <c r="J147" s="148"/>
    </row>
    <row r="148">
      <c r="A148" s="146"/>
      <c r="B148" s="148"/>
      <c r="C148" s="148"/>
      <c r="D148" s="148"/>
      <c r="E148" s="148"/>
      <c r="F148" s="148"/>
      <c r="G148" s="148"/>
      <c r="H148" s="148"/>
      <c r="I148" s="148"/>
      <c r="J148" s="148"/>
    </row>
    <row r="149">
      <c r="A149" s="146"/>
      <c r="B149" s="148"/>
      <c r="C149" s="148"/>
      <c r="D149" s="148"/>
      <c r="E149" s="148"/>
      <c r="F149" s="148"/>
      <c r="G149" s="148"/>
      <c r="H149" s="148"/>
      <c r="I149" s="148"/>
      <c r="J149" s="148"/>
    </row>
    <row r="150">
      <c r="A150" s="146"/>
      <c r="B150" s="148"/>
      <c r="C150" s="148"/>
      <c r="D150" s="148"/>
      <c r="E150" s="148"/>
      <c r="F150" s="148"/>
      <c r="G150" s="148"/>
      <c r="H150" s="148"/>
      <c r="I150" s="148"/>
      <c r="J150" s="148"/>
    </row>
    <row r="151">
      <c r="A151" s="146"/>
      <c r="B151" s="148"/>
      <c r="C151" s="148"/>
      <c r="D151" s="148"/>
      <c r="E151" s="148"/>
      <c r="F151" s="148"/>
      <c r="G151" s="148"/>
      <c r="H151" s="148"/>
      <c r="I151" s="148"/>
      <c r="J151" s="148"/>
    </row>
    <row r="152">
      <c r="A152" s="146"/>
      <c r="B152" s="148"/>
      <c r="C152" s="148"/>
      <c r="D152" s="148"/>
      <c r="E152" s="148"/>
      <c r="F152" s="148"/>
      <c r="G152" s="148"/>
      <c r="H152" s="148"/>
      <c r="I152" s="148"/>
      <c r="J152" s="148"/>
    </row>
    <row r="153">
      <c r="A153" s="146"/>
      <c r="B153" s="148"/>
      <c r="C153" s="148"/>
      <c r="D153" s="148"/>
      <c r="E153" s="148"/>
      <c r="F153" s="148"/>
      <c r="G153" s="148"/>
      <c r="H153" s="148"/>
      <c r="I153" s="148"/>
      <c r="J153" s="148"/>
    </row>
    <row r="154">
      <c r="A154" s="146"/>
      <c r="B154" s="148"/>
      <c r="C154" s="148"/>
      <c r="D154" s="148"/>
      <c r="E154" s="148"/>
      <c r="F154" s="148"/>
      <c r="G154" s="148"/>
      <c r="H154" s="148"/>
      <c r="I154" s="148"/>
      <c r="J154" s="148"/>
    </row>
    <row r="155">
      <c r="A155" s="146"/>
      <c r="B155" s="148"/>
      <c r="C155" s="148"/>
      <c r="D155" s="148"/>
      <c r="E155" s="148"/>
      <c r="F155" s="148"/>
      <c r="G155" s="148"/>
      <c r="H155" s="148"/>
      <c r="I155" s="148"/>
      <c r="J155" s="148"/>
    </row>
    <row r="156">
      <c r="A156" s="146"/>
      <c r="B156" s="148"/>
      <c r="C156" s="148"/>
      <c r="D156" s="148"/>
      <c r="E156" s="148"/>
      <c r="F156" s="148"/>
      <c r="G156" s="148"/>
      <c r="H156" s="148"/>
      <c r="I156" s="148"/>
      <c r="J156" s="148"/>
    </row>
    <row r="157">
      <c r="A157" s="146"/>
      <c r="B157" s="148"/>
      <c r="C157" s="148"/>
      <c r="D157" s="148"/>
      <c r="E157" s="148"/>
      <c r="F157" s="148"/>
      <c r="G157" s="148"/>
      <c r="H157" s="148"/>
      <c r="I157" s="148"/>
      <c r="J157" s="148"/>
    </row>
    <row r="158">
      <c r="A158" s="146"/>
      <c r="B158" s="148"/>
      <c r="C158" s="148"/>
      <c r="D158" s="148"/>
      <c r="E158" s="148"/>
      <c r="F158" s="148"/>
      <c r="G158" s="148"/>
      <c r="H158" s="148"/>
      <c r="I158" s="148"/>
      <c r="J158" s="148"/>
    </row>
    <row r="159">
      <c r="A159" s="146"/>
      <c r="B159" s="148"/>
      <c r="C159" s="148"/>
      <c r="D159" s="148"/>
      <c r="E159" s="148"/>
      <c r="F159" s="148"/>
      <c r="G159" s="148"/>
      <c r="H159" s="148"/>
      <c r="I159" s="148"/>
      <c r="J159" s="148"/>
    </row>
    <row r="160">
      <c r="A160" s="146"/>
      <c r="B160" s="148"/>
      <c r="C160" s="148"/>
      <c r="D160" s="148"/>
      <c r="E160" s="148"/>
      <c r="F160" s="148"/>
      <c r="G160" s="148"/>
      <c r="H160" s="148"/>
      <c r="I160" s="148"/>
      <c r="J160" s="148"/>
    </row>
    <row r="161">
      <c r="A161" s="146"/>
      <c r="B161" s="148"/>
      <c r="C161" s="148"/>
      <c r="D161" s="148"/>
      <c r="E161" s="148"/>
      <c r="F161" s="148"/>
      <c r="G161" s="148"/>
      <c r="H161" s="148"/>
      <c r="I161" s="148"/>
      <c r="J161" s="148"/>
    </row>
    <row r="162">
      <c r="A162" s="146"/>
      <c r="B162" s="148"/>
      <c r="C162" s="148"/>
      <c r="D162" s="148"/>
      <c r="E162" s="148"/>
      <c r="F162" s="148"/>
      <c r="G162" s="148"/>
      <c r="H162" s="148"/>
      <c r="I162" s="148"/>
      <c r="J162" s="148"/>
    </row>
    <row r="163">
      <c r="A163" s="146"/>
      <c r="B163" s="148"/>
      <c r="C163" s="148"/>
      <c r="D163" s="148"/>
      <c r="E163" s="148"/>
      <c r="F163" s="148"/>
      <c r="G163" s="148"/>
      <c r="H163" s="148"/>
      <c r="I163" s="148"/>
      <c r="J163" s="148"/>
    </row>
    <row r="164">
      <c r="A164" s="146"/>
      <c r="B164" s="148"/>
      <c r="C164" s="148"/>
      <c r="D164" s="148"/>
      <c r="E164" s="148"/>
      <c r="F164" s="148"/>
      <c r="G164" s="148"/>
      <c r="H164" s="148"/>
      <c r="I164" s="148"/>
      <c r="J164" s="148"/>
    </row>
    <row r="165">
      <c r="A165" s="146"/>
      <c r="B165" s="148"/>
      <c r="C165" s="148"/>
      <c r="D165" s="148"/>
      <c r="E165" s="148"/>
      <c r="F165" s="148"/>
      <c r="G165" s="148"/>
      <c r="H165" s="148"/>
      <c r="I165" s="148"/>
      <c r="J165" s="148"/>
    </row>
    <row r="166">
      <c r="A166" s="146"/>
      <c r="B166" s="148"/>
      <c r="C166" s="148"/>
      <c r="D166" s="148"/>
      <c r="E166" s="148"/>
      <c r="F166" s="148"/>
      <c r="G166" s="148"/>
      <c r="H166" s="148"/>
      <c r="I166" s="148"/>
      <c r="J166" s="148"/>
    </row>
    <row r="167">
      <c r="A167" s="146"/>
      <c r="B167" s="148"/>
      <c r="C167" s="148"/>
      <c r="D167" s="148"/>
      <c r="E167" s="148"/>
      <c r="F167" s="148"/>
      <c r="G167" s="148"/>
      <c r="H167" s="148"/>
      <c r="I167" s="148"/>
      <c r="J167" s="148"/>
    </row>
    <row r="168">
      <c r="A168" s="146"/>
      <c r="B168" s="148"/>
      <c r="C168" s="148"/>
      <c r="D168" s="148"/>
      <c r="E168" s="148"/>
      <c r="F168" s="148"/>
      <c r="G168" s="148"/>
      <c r="H168" s="148"/>
      <c r="I168" s="148"/>
      <c r="J168" s="148"/>
    </row>
    <row r="169">
      <c r="A169" s="146"/>
      <c r="B169" s="148"/>
      <c r="C169" s="148"/>
      <c r="D169" s="148"/>
      <c r="E169" s="148"/>
      <c r="F169" s="148"/>
      <c r="G169" s="148"/>
      <c r="H169" s="148"/>
      <c r="I169" s="148"/>
      <c r="J169" s="148"/>
    </row>
    <row r="170">
      <c r="A170" s="146"/>
      <c r="B170" s="148"/>
      <c r="C170" s="148"/>
      <c r="D170" s="148"/>
      <c r="E170" s="148"/>
      <c r="F170" s="148"/>
      <c r="G170" s="148"/>
      <c r="H170" s="148"/>
      <c r="I170" s="148"/>
      <c r="J170" s="148"/>
    </row>
    <row r="171">
      <c r="A171" s="146"/>
      <c r="B171" s="148"/>
      <c r="C171" s="148"/>
      <c r="D171" s="148"/>
      <c r="E171" s="148"/>
      <c r="F171" s="148"/>
      <c r="G171" s="148"/>
      <c r="H171" s="148"/>
      <c r="I171" s="148"/>
      <c r="J171" s="148"/>
    </row>
    <row r="172">
      <c r="A172" s="146"/>
      <c r="B172" s="148"/>
      <c r="C172" s="148"/>
      <c r="D172" s="148"/>
      <c r="E172" s="148"/>
      <c r="F172" s="148"/>
      <c r="G172" s="148"/>
      <c r="H172" s="148"/>
      <c r="I172" s="148"/>
      <c r="J172" s="148"/>
    </row>
    <row r="173">
      <c r="A173" s="146"/>
      <c r="B173" s="148"/>
      <c r="C173" s="148"/>
      <c r="D173" s="148"/>
      <c r="E173" s="148"/>
      <c r="F173" s="148"/>
      <c r="G173" s="148"/>
      <c r="H173" s="148"/>
      <c r="I173" s="148"/>
      <c r="J173" s="148"/>
    </row>
    <row r="174">
      <c r="A174" s="146"/>
      <c r="B174" s="148"/>
      <c r="C174" s="148"/>
      <c r="D174" s="148"/>
      <c r="E174" s="148"/>
      <c r="F174" s="148"/>
      <c r="G174" s="148"/>
      <c r="H174" s="148"/>
      <c r="I174" s="148"/>
      <c r="J174" s="148"/>
    </row>
    <row r="175">
      <c r="A175" s="146"/>
      <c r="B175" s="148"/>
      <c r="C175" s="148"/>
      <c r="D175" s="148"/>
      <c r="E175" s="148"/>
      <c r="F175" s="148"/>
      <c r="G175" s="148"/>
      <c r="H175" s="148"/>
      <c r="I175" s="148"/>
      <c r="J175" s="148"/>
    </row>
    <row r="176">
      <c r="A176" s="146"/>
      <c r="B176" s="148"/>
      <c r="C176" s="148"/>
      <c r="D176" s="148"/>
      <c r="E176" s="148"/>
      <c r="F176" s="148"/>
      <c r="G176" s="148"/>
      <c r="H176" s="148"/>
      <c r="I176" s="148"/>
      <c r="J176" s="148"/>
    </row>
    <row r="177">
      <c r="A177" s="146"/>
      <c r="B177" s="148"/>
      <c r="C177" s="148"/>
      <c r="D177" s="148"/>
      <c r="E177" s="148"/>
      <c r="F177" s="148"/>
      <c r="G177" s="148"/>
      <c r="H177" s="148"/>
      <c r="I177" s="148"/>
      <c r="J177" s="148"/>
    </row>
    <row r="178">
      <c r="A178" s="146"/>
      <c r="B178" s="148"/>
      <c r="C178" s="148"/>
      <c r="D178" s="148"/>
      <c r="E178" s="148"/>
      <c r="F178" s="148"/>
      <c r="G178" s="148"/>
      <c r="H178" s="148"/>
      <c r="I178" s="148"/>
      <c r="J178" s="148"/>
    </row>
    <row r="179">
      <c r="A179" s="146"/>
      <c r="B179" s="148"/>
      <c r="C179" s="148"/>
      <c r="D179" s="148"/>
      <c r="E179" s="148"/>
      <c r="F179" s="148"/>
      <c r="G179" s="148"/>
      <c r="H179" s="148"/>
      <c r="I179" s="148"/>
      <c r="J179" s="148"/>
    </row>
    <row r="180">
      <c r="A180" s="146"/>
      <c r="B180" s="148"/>
      <c r="C180" s="148"/>
      <c r="D180" s="148"/>
      <c r="E180" s="148"/>
      <c r="F180" s="148"/>
      <c r="G180" s="148"/>
      <c r="H180" s="148"/>
      <c r="I180" s="148"/>
      <c r="J180" s="148"/>
    </row>
    <row r="181">
      <c r="A181" s="146"/>
      <c r="B181" s="148"/>
      <c r="C181" s="148"/>
      <c r="D181" s="148"/>
      <c r="E181" s="148"/>
      <c r="F181" s="148"/>
      <c r="G181" s="148"/>
      <c r="H181" s="148"/>
      <c r="I181" s="148"/>
      <c r="J181" s="148"/>
    </row>
    <row r="182">
      <c r="A182" s="146"/>
      <c r="B182" s="148"/>
      <c r="C182" s="148"/>
      <c r="D182" s="148"/>
      <c r="E182" s="148"/>
      <c r="F182" s="148"/>
      <c r="G182" s="148"/>
      <c r="H182" s="148"/>
      <c r="I182" s="148"/>
      <c r="J182" s="148"/>
    </row>
    <row r="183">
      <c r="A183" s="146"/>
      <c r="B183" s="148"/>
      <c r="C183" s="148"/>
      <c r="D183" s="148"/>
      <c r="E183" s="148"/>
      <c r="F183" s="148"/>
      <c r="G183" s="148"/>
      <c r="H183" s="148"/>
      <c r="I183" s="148"/>
      <c r="J183" s="148"/>
    </row>
    <row r="184">
      <c r="A184" s="146"/>
      <c r="B184" s="148"/>
      <c r="C184" s="148"/>
      <c r="D184" s="148"/>
      <c r="E184" s="148"/>
      <c r="F184" s="148"/>
      <c r="G184" s="148"/>
      <c r="H184" s="148"/>
      <c r="I184" s="148"/>
      <c r="J184" s="148"/>
    </row>
    <row r="185">
      <c r="A185" s="146"/>
      <c r="B185" s="148"/>
      <c r="C185" s="148"/>
      <c r="D185" s="148"/>
      <c r="E185" s="148"/>
      <c r="F185" s="148"/>
      <c r="G185" s="148"/>
      <c r="H185" s="148"/>
      <c r="I185" s="148"/>
      <c r="J185" s="148"/>
    </row>
    <row r="186">
      <c r="A186" s="146"/>
      <c r="B186" s="148"/>
      <c r="C186" s="148"/>
      <c r="D186" s="148"/>
      <c r="E186" s="148"/>
      <c r="F186" s="148"/>
      <c r="G186" s="148"/>
      <c r="H186" s="148"/>
      <c r="I186" s="148"/>
      <c r="J186" s="148"/>
    </row>
    <row r="187">
      <c r="A187" s="146"/>
      <c r="B187" s="148"/>
      <c r="C187" s="148"/>
      <c r="D187" s="148"/>
      <c r="E187" s="148"/>
      <c r="F187" s="148"/>
      <c r="G187" s="148"/>
      <c r="H187" s="148"/>
      <c r="I187" s="148"/>
      <c r="J187" s="148"/>
    </row>
    <row r="188">
      <c r="A188" s="146"/>
      <c r="B188" s="148"/>
      <c r="C188" s="148"/>
      <c r="D188" s="148"/>
      <c r="E188" s="148"/>
      <c r="F188" s="148"/>
      <c r="G188" s="148"/>
      <c r="H188" s="148"/>
      <c r="I188" s="148"/>
      <c r="J188" s="148"/>
    </row>
    <row r="189">
      <c r="A189" s="146"/>
      <c r="B189" s="148"/>
      <c r="C189" s="148"/>
      <c r="D189" s="148"/>
      <c r="E189" s="148"/>
      <c r="F189" s="148"/>
      <c r="G189" s="148"/>
      <c r="H189" s="148"/>
      <c r="I189" s="148"/>
      <c r="J189" s="148"/>
    </row>
    <row r="190">
      <c r="A190" s="146"/>
      <c r="B190" s="148"/>
      <c r="C190" s="148"/>
      <c r="D190" s="148"/>
      <c r="E190" s="148"/>
      <c r="F190" s="148"/>
      <c r="G190" s="148"/>
      <c r="H190" s="148"/>
      <c r="I190" s="148"/>
      <c r="J190" s="148"/>
    </row>
    <row r="191">
      <c r="A191" s="146"/>
      <c r="B191" s="148"/>
      <c r="C191" s="148"/>
      <c r="D191" s="148"/>
      <c r="E191" s="148"/>
      <c r="F191" s="148"/>
      <c r="G191" s="148"/>
      <c r="H191" s="148"/>
      <c r="I191" s="148"/>
      <c r="J191" s="148"/>
    </row>
    <row r="192">
      <c r="A192" s="146"/>
      <c r="B192" s="148"/>
      <c r="C192" s="148"/>
      <c r="D192" s="148"/>
      <c r="E192" s="148"/>
      <c r="F192" s="148"/>
      <c r="G192" s="148"/>
      <c r="H192" s="148"/>
      <c r="I192" s="148"/>
      <c r="J192" s="148"/>
    </row>
    <row r="193">
      <c r="A193" s="146"/>
      <c r="B193" s="148"/>
      <c r="C193" s="148"/>
      <c r="D193" s="148"/>
      <c r="E193" s="148"/>
      <c r="F193" s="148"/>
      <c r="G193" s="148"/>
      <c r="H193" s="148"/>
      <c r="I193" s="148"/>
      <c r="J193" s="148"/>
    </row>
    <row r="194">
      <c r="A194" s="146"/>
      <c r="B194" s="148"/>
      <c r="C194" s="148"/>
      <c r="D194" s="148"/>
      <c r="E194" s="148"/>
      <c r="F194" s="148"/>
      <c r="G194" s="148"/>
      <c r="H194" s="148"/>
      <c r="I194" s="148"/>
      <c r="J194" s="148"/>
    </row>
    <row r="195">
      <c r="A195" s="146"/>
      <c r="B195" s="148"/>
      <c r="C195" s="148"/>
      <c r="D195" s="148"/>
      <c r="E195" s="148"/>
      <c r="F195" s="148"/>
      <c r="G195" s="148"/>
      <c r="H195" s="148"/>
      <c r="I195" s="148"/>
      <c r="J195" s="148"/>
    </row>
    <row r="196">
      <c r="A196" s="146"/>
      <c r="B196" s="148"/>
      <c r="C196" s="148"/>
      <c r="D196" s="148"/>
      <c r="E196" s="148"/>
      <c r="F196" s="148"/>
      <c r="G196" s="148"/>
      <c r="H196" s="148"/>
      <c r="I196" s="148"/>
      <c r="J196" s="148"/>
    </row>
    <row r="197">
      <c r="A197" s="146"/>
      <c r="B197" s="148"/>
      <c r="C197" s="148"/>
      <c r="D197" s="148"/>
      <c r="E197" s="148"/>
      <c r="F197" s="148"/>
      <c r="G197" s="148"/>
      <c r="H197" s="148"/>
      <c r="I197" s="148"/>
      <c r="J197" s="148"/>
    </row>
    <row r="198">
      <c r="A198" s="146"/>
      <c r="B198" s="148"/>
      <c r="C198" s="148"/>
      <c r="D198" s="148"/>
      <c r="E198" s="148"/>
      <c r="F198" s="148"/>
      <c r="G198" s="148"/>
      <c r="H198" s="148"/>
      <c r="I198" s="148"/>
      <c r="J198" s="148"/>
    </row>
    <row r="199">
      <c r="A199" s="146"/>
      <c r="B199" s="148"/>
      <c r="C199" s="148"/>
      <c r="D199" s="148"/>
      <c r="E199" s="148"/>
      <c r="F199" s="148"/>
      <c r="G199" s="148"/>
      <c r="H199" s="148"/>
      <c r="I199" s="148"/>
      <c r="J199" s="148"/>
    </row>
    <row r="200">
      <c r="A200" s="146"/>
      <c r="B200" s="148"/>
      <c r="C200" s="148"/>
      <c r="D200" s="148"/>
      <c r="E200" s="148"/>
      <c r="F200" s="148"/>
      <c r="G200" s="148"/>
      <c r="H200" s="148"/>
      <c r="I200" s="148"/>
      <c r="J200" s="148"/>
    </row>
    <row r="201">
      <c r="A201" s="146"/>
      <c r="B201" s="148"/>
      <c r="C201" s="148"/>
      <c r="D201" s="148"/>
      <c r="E201" s="148"/>
      <c r="F201" s="148"/>
      <c r="G201" s="148"/>
      <c r="H201" s="148"/>
      <c r="I201" s="148"/>
      <c r="J201" s="148"/>
    </row>
    <row r="202">
      <c r="A202" s="146"/>
      <c r="B202" s="148"/>
      <c r="C202" s="148"/>
      <c r="D202" s="148"/>
      <c r="E202" s="148"/>
      <c r="F202" s="148"/>
      <c r="G202" s="148"/>
      <c r="H202" s="148"/>
      <c r="I202" s="148"/>
      <c r="J202" s="148"/>
    </row>
    <row r="203">
      <c r="A203" s="146"/>
      <c r="B203" s="148"/>
      <c r="C203" s="148"/>
      <c r="D203" s="148"/>
      <c r="E203" s="148"/>
      <c r="F203" s="148"/>
      <c r="G203" s="148"/>
      <c r="H203" s="148"/>
      <c r="I203" s="148"/>
      <c r="J203" s="148"/>
    </row>
    <row r="204">
      <c r="A204" s="146"/>
      <c r="B204" s="148"/>
      <c r="C204" s="148"/>
      <c r="D204" s="148"/>
      <c r="E204" s="148"/>
      <c r="F204" s="148"/>
      <c r="G204" s="148"/>
      <c r="H204" s="148"/>
      <c r="I204" s="148"/>
      <c r="J204" s="148"/>
    </row>
    <row r="205">
      <c r="A205" s="146"/>
      <c r="B205" s="148"/>
      <c r="C205" s="148"/>
      <c r="D205" s="148"/>
      <c r="E205" s="148"/>
      <c r="F205" s="148"/>
      <c r="G205" s="148"/>
      <c r="H205" s="148"/>
      <c r="I205" s="148"/>
      <c r="J205" s="148"/>
    </row>
    <row r="206">
      <c r="A206" s="146"/>
      <c r="B206" s="148"/>
      <c r="C206" s="148"/>
      <c r="D206" s="148"/>
      <c r="E206" s="148"/>
      <c r="F206" s="148"/>
      <c r="G206" s="148"/>
      <c r="H206" s="148"/>
      <c r="I206" s="148"/>
      <c r="J206" s="148"/>
    </row>
    <row r="207">
      <c r="A207" s="146"/>
      <c r="B207" s="148"/>
      <c r="C207" s="148"/>
      <c r="D207" s="148"/>
      <c r="E207" s="148"/>
      <c r="F207" s="148"/>
      <c r="G207" s="148"/>
      <c r="H207" s="148"/>
      <c r="I207" s="148"/>
      <c r="J207" s="148"/>
    </row>
    <row r="208">
      <c r="A208" s="146"/>
      <c r="B208" s="148"/>
      <c r="C208" s="148"/>
      <c r="D208" s="148"/>
      <c r="E208" s="148"/>
      <c r="F208" s="148"/>
      <c r="G208" s="148"/>
      <c r="H208" s="148"/>
      <c r="I208" s="148"/>
      <c r="J208" s="148"/>
    </row>
    <row r="209">
      <c r="A209" s="146"/>
      <c r="B209" s="148"/>
      <c r="C209" s="148"/>
      <c r="D209" s="148"/>
      <c r="E209" s="148"/>
      <c r="F209" s="148"/>
      <c r="G209" s="148"/>
      <c r="H209" s="148"/>
      <c r="I209" s="148"/>
      <c r="J209" s="148"/>
    </row>
    <row r="210">
      <c r="A210" s="146"/>
      <c r="B210" s="148"/>
      <c r="C210" s="148"/>
      <c r="D210" s="148"/>
      <c r="E210" s="148"/>
      <c r="F210" s="148"/>
      <c r="G210" s="148"/>
      <c r="H210" s="148"/>
      <c r="I210" s="148"/>
      <c r="J210" s="148"/>
    </row>
    <row r="211">
      <c r="A211" s="146"/>
      <c r="B211" s="148"/>
      <c r="C211" s="148"/>
      <c r="D211" s="148"/>
      <c r="E211" s="148"/>
      <c r="F211" s="148"/>
      <c r="G211" s="148"/>
      <c r="H211" s="148"/>
      <c r="I211" s="148"/>
      <c r="J211" s="148"/>
    </row>
    <row r="212">
      <c r="A212" s="146"/>
      <c r="B212" s="148"/>
      <c r="C212" s="148"/>
      <c r="D212" s="148"/>
      <c r="E212" s="148"/>
      <c r="F212" s="148"/>
      <c r="G212" s="148"/>
      <c r="H212" s="148"/>
      <c r="I212" s="148"/>
      <c r="J212" s="148"/>
    </row>
    <row r="213">
      <c r="A213" s="146"/>
      <c r="B213" s="148"/>
      <c r="C213" s="148"/>
      <c r="D213" s="148"/>
      <c r="E213" s="148"/>
      <c r="F213" s="148"/>
      <c r="G213" s="148"/>
      <c r="H213" s="148"/>
      <c r="I213" s="148"/>
      <c r="J213" s="148"/>
    </row>
    <row r="214">
      <c r="A214" s="146"/>
      <c r="B214" s="148"/>
      <c r="C214" s="148"/>
      <c r="D214" s="148"/>
      <c r="E214" s="148"/>
      <c r="F214" s="148"/>
      <c r="G214" s="148"/>
      <c r="H214" s="148"/>
      <c r="I214" s="148"/>
      <c r="J214" s="148"/>
    </row>
    <row r="215">
      <c r="A215" s="146"/>
      <c r="B215" s="148"/>
      <c r="C215" s="148"/>
      <c r="D215" s="148"/>
      <c r="E215" s="148"/>
      <c r="F215" s="148"/>
      <c r="G215" s="148"/>
      <c r="H215" s="148"/>
      <c r="I215" s="148"/>
      <c r="J215" s="148"/>
    </row>
    <row r="216">
      <c r="A216" s="146"/>
      <c r="B216" s="148"/>
      <c r="C216" s="148"/>
      <c r="D216" s="148"/>
      <c r="E216" s="148"/>
      <c r="F216" s="148"/>
      <c r="G216" s="148"/>
      <c r="H216" s="148"/>
      <c r="I216" s="148"/>
      <c r="J216" s="148"/>
    </row>
    <row r="217">
      <c r="A217" s="146"/>
      <c r="B217" s="148"/>
      <c r="C217" s="148"/>
      <c r="D217" s="148"/>
      <c r="E217" s="148"/>
      <c r="F217" s="148"/>
      <c r="G217" s="148"/>
      <c r="H217" s="148"/>
      <c r="I217" s="148"/>
      <c r="J217" s="148"/>
    </row>
    <row r="218">
      <c r="A218" s="146"/>
      <c r="B218" s="148"/>
      <c r="C218" s="148"/>
      <c r="D218" s="148"/>
      <c r="E218" s="148"/>
      <c r="F218" s="148"/>
      <c r="G218" s="148"/>
      <c r="H218" s="148"/>
      <c r="I218" s="148"/>
      <c r="J218" s="148"/>
    </row>
    <row r="219">
      <c r="A219" s="146"/>
      <c r="B219" s="148"/>
      <c r="C219" s="148"/>
      <c r="D219" s="148"/>
      <c r="E219" s="148"/>
      <c r="F219" s="148"/>
      <c r="G219" s="148"/>
      <c r="H219" s="148"/>
      <c r="I219" s="148"/>
      <c r="J219" s="148"/>
    </row>
    <row r="220">
      <c r="A220" s="146"/>
      <c r="B220" s="148"/>
      <c r="C220" s="148"/>
      <c r="D220" s="148"/>
      <c r="E220" s="148"/>
      <c r="F220" s="148"/>
      <c r="G220" s="148"/>
      <c r="H220" s="148"/>
      <c r="I220" s="148"/>
      <c r="J220" s="148"/>
    </row>
    <row r="221">
      <c r="A221" s="146"/>
      <c r="B221" s="148"/>
      <c r="C221" s="148"/>
      <c r="D221" s="148"/>
      <c r="E221" s="148"/>
      <c r="F221" s="148"/>
      <c r="G221" s="148"/>
      <c r="H221" s="148"/>
      <c r="I221" s="148"/>
      <c r="J221" s="148"/>
    </row>
    <row r="222">
      <c r="A222" s="146"/>
      <c r="B222" s="148"/>
      <c r="C222" s="148"/>
      <c r="D222" s="148"/>
      <c r="E222" s="148"/>
      <c r="F222" s="148"/>
      <c r="G222" s="148"/>
      <c r="H222" s="148"/>
      <c r="I222" s="148"/>
      <c r="J222" s="148"/>
    </row>
    <row r="223">
      <c r="A223" s="146"/>
      <c r="B223" s="148"/>
      <c r="C223" s="148"/>
      <c r="D223" s="148"/>
      <c r="E223" s="148"/>
      <c r="F223" s="148"/>
      <c r="G223" s="148"/>
      <c r="H223" s="148"/>
      <c r="I223" s="148"/>
      <c r="J223" s="148"/>
    </row>
    <row r="224">
      <c r="A224" s="146"/>
      <c r="B224" s="148"/>
      <c r="C224" s="148"/>
      <c r="D224" s="148"/>
      <c r="E224" s="148"/>
      <c r="F224" s="148"/>
      <c r="G224" s="148"/>
      <c r="H224" s="148"/>
      <c r="I224" s="148"/>
      <c r="J224" s="148"/>
    </row>
    <row r="225">
      <c r="A225" s="146"/>
      <c r="B225" s="148"/>
      <c r="C225" s="148"/>
      <c r="D225" s="148"/>
      <c r="E225" s="148"/>
      <c r="F225" s="148"/>
      <c r="G225" s="148"/>
      <c r="H225" s="148"/>
      <c r="I225" s="148"/>
      <c r="J225" s="148"/>
    </row>
    <row r="226">
      <c r="A226" s="146"/>
      <c r="B226" s="148"/>
      <c r="C226" s="148"/>
      <c r="D226" s="148"/>
      <c r="E226" s="148"/>
      <c r="F226" s="148"/>
      <c r="G226" s="148"/>
      <c r="H226" s="148"/>
      <c r="I226" s="148"/>
      <c r="J226" s="148"/>
    </row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37" footer="0.0" header="0.0" left="0.22" right="0.19" top="0.74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5" width="11.57"/>
  </cols>
  <sheetData>
    <row r="7">
      <c r="A7" s="1"/>
      <c r="B7" s="2"/>
      <c r="C7" s="2"/>
      <c r="D7" s="2"/>
      <c r="E7" s="2"/>
      <c r="F7" s="3" t="s">
        <v>1</v>
      </c>
      <c r="G7" s="4"/>
      <c r="H7" s="4"/>
      <c r="I7" s="4"/>
      <c r="J7" s="4"/>
      <c r="K7" s="2"/>
      <c r="L7" s="2"/>
      <c r="M7" s="2"/>
      <c r="N7" s="2"/>
      <c r="O7" s="6"/>
      <c r="P7" s="7"/>
    </row>
    <row r="8">
      <c r="A8" s="9"/>
      <c r="B8" s="10"/>
      <c r="C8" s="10"/>
      <c r="D8" s="10"/>
      <c r="E8" s="10"/>
      <c r="F8" s="10"/>
      <c r="G8" s="12" t="s">
        <v>2</v>
      </c>
      <c r="H8" s="14"/>
      <c r="I8" s="14"/>
      <c r="J8" s="10"/>
      <c r="K8" s="10"/>
      <c r="L8" s="10"/>
      <c r="M8" s="10"/>
      <c r="N8" s="10"/>
      <c r="O8" s="16"/>
      <c r="P8" s="7"/>
    </row>
    <row r="9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>
      <c r="A10" s="20" t="s">
        <v>4</v>
      </c>
      <c r="B10" s="22" t="s">
        <v>5</v>
      </c>
      <c r="C10" s="24" t="s">
        <v>6</v>
      </c>
      <c r="D10" s="24" t="s">
        <v>7</v>
      </c>
      <c r="E10" s="24" t="s">
        <v>8</v>
      </c>
      <c r="F10" s="24" t="s">
        <v>9</v>
      </c>
      <c r="G10" s="24" t="s">
        <v>10</v>
      </c>
      <c r="H10" s="24" t="s">
        <v>11</v>
      </c>
      <c r="I10" s="24" t="s">
        <v>12</v>
      </c>
      <c r="J10" s="24" t="s">
        <v>13</v>
      </c>
      <c r="K10" s="24" t="s">
        <v>14</v>
      </c>
      <c r="L10" s="24" t="s">
        <v>15</v>
      </c>
      <c r="M10" s="24" t="s">
        <v>16</v>
      </c>
      <c r="N10" s="24" t="s">
        <v>17</v>
      </c>
      <c r="O10" s="24" t="s">
        <v>18</v>
      </c>
      <c r="P10" s="7"/>
    </row>
    <row r="11">
      <c r="A11" s="25" t="s">
        <v>19</v>
      </c>
      <c r="B11" s="27"/>
      <c r="C11" s="29">
        <v>0.0</v>
      </c>
      <c r="D11" s="31">
        <v>86.0</v>
      </c>
      <c r="E11" s="31">
        <v>83.0</v>
      </c>
      <c r="F11" s="31">
        <v>302.0</v>
      </c>
      <c r="G11" s="31">
        <v>154.0</v>
      </c>
      <c r="H11" s="31">
        <v>157.0</v>
      </c>
      <c r="I11" s="31">
        <v>178.0</v>
      </c>
      <c r="J11" s="31">
        <v>134.0</v>
      </c>
      <c r="K11" s="31">
        <v>192.0</v>
      </c>
      <c r="L11" s="31">
        <v>343.0</v>
      </c>
      <c r="M11" s="31">
        <v>205.0</v>
      </c>
      <c r="N11" s="31">
        <v>364.0</v>
      </c>
      <c r="O11" s="30">
        <v>139.0</v>
      </c>
      <c r="P11" s="7"/>
    </row>
    <row r="12">
      <c r="A12" s="25" t="s">
        <v>20</v>
      </c>
      <c r="B12" s="27"/>
      <c r="C12" s="31">
        <v>9.0</v>
      </c>
      <c r="D12" s="31">
        <v>38.0</v>
      </c>
      <c r="E12" s="31">
        <v>210.0</v>
      </c>
      <c r="F12" s="31">
        <v>87.0</v>
      </c>
      <c r="G12" s="31">
        <v>158.0</v>
      </c>
      <c r="H12" s="31">
        <v>109.0</v>
      </c>
      <c r="I12" s="31">
        <v>154.0</v>
      </c>
      <c r="J12" s="31">
        <v>118.0</v>
      </c>
      <c r="K12" s="31">
        <v>134.0</v>
      </c>
      <c r="L12" s="31">
        <v>352.0</v>
      </c>
      <c r="M12" s="31">
        <v>175.0</v>
      </c>
      <c r="N12" s="31">
        <v>286.0</v>
      </c>
      <c r="O12" s="33">
        <v>314.0</v>
      </c>
      <c r="P12" s="7"/>
    </row>
    <row r="13">
      <c r="A13" s="25" t="s">
        <v>21</v>
      </c>
      <c r="B13" s="27"/>
      <c r="C13" s="31">
        <v>6.0</v>
      </c>
      <c r="D13" s="31">
        <v>126.0</v>
      </c>
      <c r="E13" s="31">
        <v>870.0</v>
      </c>
      <c r="F13" s="34" t="s">
        <v>23</v>
      </c>
      <c r="G13" s="31">
        <v>139.0</v>
      </c>
      <c r="H13" s="31">
        <v>186.0</v>
      </c>
      <c r="I13" s="31">
        <v>651.0</v>
      </c>
      <c r="J13" s="31">
        <v>142.0</v>
      </c>
      <c r="K13" s="31">
        <v>204.0</v>
      </c>
      <c r="L13" s="31" t="s">
        <v>27</v>
      </c>
      <c r="M13" s="31">
        <v>454.0</v>
      </c>
      <c r="N13" s="31">
        <v>119.0</v>
      </c>
      <c r="O13" s="30">
        <v>469.0</v>
      </c>
      <c r="P13" s="7"/>
    </row>
    <row r="14">
      <c r="A14" s="25" t="s">
        <v>22</v>
      </c>
      <c r="B14" s="27"/>
      <c r="C14" s="31">
        <v>21.0</v>
      </c>
      <c r="D14" s="31">
        <v>107.0</v>
      </c>
      <c r="E14" s="31">
        <v>371.0</v>
      </c>
      <c r="F14" s="31">
        <v>447.0</v>
      </c>
      <c r="G14" s="31">
        <v>357.0</v>
      </c>
      <c r="H14" s="31">
        <v>219.0</v>
      </c>
      <c r="I14" s="31">
        <v>141.0</v>
      </c>
      <c r="J14" s="31">
        <v>210.0</v>
      </c>
      <c r="K14" s="31">
        <v>392.0</v>
      </c>
      <c r="L14" s="31">
        <v>763.0</v>
      </c>
      <c r="M14" s="31" t="s">
        <v>28</v>
      </c>
      <c r="N14" s="31">
        <v>418.0</v>
      </c>
      <c r="O14" s="30" t="s">
        <v>29</v>
      </c>
      <c r="P14" s="7"/>
    </row>
    <row r="15">
      <c r="A15" s="25" t="s">
        <v>24</v>
      </c>
      <c r="B15" s="27"/>
      <c r="C15" s="31" t="s">
        <v>30</v>
      </c>
      <c r="D15" s="31">
        <v>79.0</v>
      </c>
      <c r="E15" s="31">
        <v>335.0</v>
      </c>
      <c r="F15" s="31">
        <v>347.0</v>
      </c>
      <c r="G15" s="31">
        <v>493.0</v>
      </c>
      <c r="H15" s="31">
        <v>178.0</v>
      </c>
      <c r="I15" s="31">
        <v>157.0</v>
      </c>
      <c r="J15" s="31">
        <v>96.0</v>
      </c>
      <c r="K15" s="31" t="s">
        <v>31</v>
      </c>
      <c r="L15" s="31">
        <v>277.0</v>
      </c>
      <c r="M15" s="31">
        <v>168.0</v>
      </c>
      <c r="N15" s="31" t="s">
        <v>32</v>
      </c>
      <c r="O15" s="30">
        <v>317.0</v>
      </c>
      <c r="P15" s="7"/>
    </row>
    <row r="16">
      <c r="A16" s="25" t="s">
        <v>25</v>
      </c>
      <c r="B16" s="27"/>
      <c r="C16" s="31">
        <v>6.0</v>
      </c>
      <c r="D16" s="31" t="s">
        <v>33</v>
      </c>
      <c r="E16" s="31">
        <v>193.0</v>
      </c>
      <c r="F16" s="31">
        <v>140.0</v>
      </c>
      <c r="G16" s="31">
        <v>165.0</v>
      </c>
      <c r="H16" s="31">
        <v>185.0</v>
      </c>
      <c r="I16" s="31">
        <v>511.0</v>
      </c>
      <c r="J16" s="31">
        <v>220.0</v>
      </c>
      <c r="K16" s="31">
        <v>751.0</v>
      </c>
      <c r="L16" s="31">
        <v>371.0</v>
      </c>
      <c r="M16" s="31">
        <v>280.0</v>
      </c>
      <c r="N16" s="31">
        <v>548.0</v>
      </c>
      <c r="O16" s="30">
        <v>383.0</v>
      </c>
      <c r="P16" s="7"/>
    </row>
    <row r="17">
      <c r="A17" s="25" t="s">
        <v>35</v>
      </c>
      <c r="B17" s="27"/>
      <c r="C17" s="31">
        <v>130.0</v>
      </c>
      <c r="D17" s="31">
        <v>168.0</v>
      </c>
      <c r="E17" s="31">
        <v>187.0</v>
      </c>
      <c r="F17" s="31">
        <v>304.0</v>
      </c>
      <c r="G17" s="31">
        <v>338.0</v>
      </c>
      <c r="H17" s="31">
        <v>424.0</v>
      </c>
      <c r="I17" s="31">
        <v>288.0</v>
      </c>
      <c r="J17" s="31">
        <v>226.0</v>
      </c>
      <c r="K17" s="31">
        <v>695.0</v>
      </c>
      <c r="L17" s="31">
        <v>598.0</v>
      </c>
      <c r="M17" s="31">
        <v>756.0</v>
      </c>
      <c r="N17" s="31">
        <v>663.0</v>
      </c>
      <c r="O17" s="30">
        <v>448.0</v>
      </c>
      <c r="P17" s="7"/>
    </row>
    <row r="18">
      <c r="A18" s="25" t="s">
        <v>37</v>
      </c>
      <c r="B18" s="27"/>
      <c r="C18" s="31">
        <v>118.0</v>
      </c>
      <c r="D18" s="31">
        <v>144.0</v>
      </c>
      <c r="E18" s="31">
        <v>274.0</v>
      </c>
      <c r="F18" s="31">
        <v>226.0</v>
      </c>
      <c r="G18" s="31">
        <v>286.0</v>
      </c>
      <c r="H18" s="31">
        <v>192.0</v>
      </c>
      <c r="I18" s="31">
        <v>240.0</v>
      </c>
      <c r="J18" s="31">
        <v>226.0</v>
      </c>
      <c r="K18" s="31">
        <v>312.0</v>
      </c>
      <c r="L18" s="31">
        <v>448.0</v>
      </c>
      <c r="M18" s="31">
        <v>416.0</v>
      </c>
      <c r="N18" s="31">
        <v>269.0</v>
      </c>
      <c r="O18" s="28"/>
      <c r="P18" s="7"/>
    </row>
    <row r="19">
      <c r="A19" s="25" t="s">
        <v>40</v>
      </c>
      <c r="B19" s="27"/>
      <c r="C19" s="31">
        <v>399.0</v>
      </c>
      <c r="D19" s="31">
        <v>188.0</v>
      </c>
      <c r="E19" s="31">
        <v>177.0</v>
      </c>
      <c r="F19" s="31">
        <v>212.0</v>
      </c>
      <c r="G19" s="31">
        <v>149.0</v>
      </c>
      <c r="H19" s="31">
        <v>681.0</v>
      </c>
      <c r="I19" s="31">
        <v>122.0</v>
      </c>
      <c r="J19" s="31">
        <v>207.0</v>
      </c>
      <c r="K19" s="31" t="s">
        <v>42</v>
      </c>
      <c r="L19" s="31">
        <v>750.0</v>
      </c>
      <c r="M19" s="31">
        <v>767.0</v>
      </c>
      <c r="N19" s="31">
        <v>296.0</v>
      </c>
      <c r="O19" s="28"/>
      <c r="P19" s="7"/>
    </row>
    <row r="20">
      <c r="A20" s="25" t="s">
        <v>44</v>
      </c>
      <c r="B20" s="27"/>
      <c r="C20" s="31">
        <v>145.0</v>
      </c>
      <c r="D20" s="31">
        <v>722.0</v>
      </c>
      <c r="E20" s="31">
        <v>409.0</v>
      </c>
      <c r="F20" s="31">
        <v>528.0</v>
      </c>
      <c r="G20" s="31">
        <v>207.0</v>
      </c>
      <c r="H20" s="31">
        <v>641.0</v>
      </c>
      <c r="I20" s="31">
        <v>258.0</v>
      </c>
      <c r="J20" s="31">
        <v>346.0</v>
      </c>
      <c r="K20" s="31">
        <v>675.0</v>
      </c>
      <c r="L20" s="31">
        <v>598.0</v>
      </c>
      <c r="M20" s="31">
        <v>553.0</v>
      </c>
      <c r="N20" s="31">
        <v>773.0</v>
      </c>
      <c r="O20" s="28"/>
      <c r="P20" s="7"/>
    </row>
    <row r="21">
      <c r="A21" s="25" t="s">
        <v>45</v>
      </c>
      <c r="B21" s="36">
        <v>19.0</v>
      </c>
      <c r="C21" s="31">
        <v>67.0</v>
      </c>
      <c r="D21" s="31">
        <v>289.0</v>
      </c>
      <c r="E21" s="31">
        <v>148.0</v>
      </c>
      <c r="F21" s="31">
        <v>217.0</v>
      </c>
      <c r="G21" s="31">
        <v>401.0</v>
      </c>
      <c r="H21" s="31">
        <v>890.0</v>
      </c>
      <c r="I21" s="31">
        <v>626.0</v>
      </c>
      <c r="J21" s="31">
        <v>449.0</v>
      </c>
      <c r="K21" s="31">
        <v>517.0</v>
      </c>
      <c r="L21" s="31">
        <v>483.0</v>
      </c>
      <c r="M21" s="31">
        <v>326.0</v>
      </c>
      <c r="N21" s="31">
        <v>350.0</v>
      </c>
      <c r="O21" s="28"/>
      <c r="P21" s="7"/>
    </row>
    <row r="22">
      <c r="A22" s="38" t="s">
        <v>46</v>
      </c>
      <c r="B22" s="36">
        <v>69.0</v>
      </c>
      <c r="C22" s="30">
        <v>360.0</v>
      </c>
      <c r="D22" s="30">
        <v>196.0</v>
      </c>
      <c r="E22" s="30">
        <v>66.0</v>
      </c>
      <c r="F22" s="30">
        <v>99.0</v>
      </c>
      <c r="G22" s="30">
        <v>139.0</v>
      </c>
      <c r="H22" s="30">
        <v>99.0</v>
      </c>
      <c r="I22" s="30">
        <v>228.0</v>
      </c>
      <c r="J22" s="30">
        <v>207.0</v>
      </c>
      <c r="K22" s="30">
        <v>151.0</v>
      </c>
      <c r="L22" s="30">
        <v>150.0</v>
      </c>
      <c r="M22" s="30">
        <v>112.0</v>
      </c>
      <c r="N22" s="30">
        <v>110.0</v>
      </c>
      <c r="O22" s="28"/>
      <c r="P22" s="7"/>
    </row>
    <row r="23">
      <c r="A23" s="40" t="s">
        <v>47</v>
      </c>
      <c r="B23" s="36">
        <v>88.0</v>
      </c>
      <c r="C23" s="30" t="s">
        <v>60</v>
      </c>
      <c r="D23" s="30" t="s">
        <v>61</v>
      </c>
      <c r="E23" s="30" t="s">
        <v>62</v>
      </c>
      <c r="F23" s="30" t="s">
        <v>63</v>
      </c>
      <c r="G23" s="30" t="s">
        <v>64</v>
      </c>
      <c r="H23" s="30" t="s">
        <v>65</v>
      </c>
      <c r="I23" s="30" t="s">
        <v>66</v>
      </c>
      <c r="J23" s="30" t="s">
        <v>67</v>
      </c>
      <c r="K23" s="30" t="s">
        <v>68</v>
      </c>
      <c r="L23" s="30" t="s">
        <v>69</v>
      </c>
      <c r="M23" s="30" t="s">
        <v>70</v>
      </c>
      <c r="N23" s="30" t="s">
        <v>71</v>
      </c>
      <c r="O23" s="30" t="s">
        <v>72</v>
      </c>
      <c r="P23" s="39" t="s">
        <v>73</v>
      </c>
    </row>
    <row r="24">
      <c r="A24" s="41"/>
      <c r="B24" s="42"/>
      <c r="C24" s="42"/>
      <c r="D24" s="42"/>
      <c r="E24" s="42"/>
      <c r="F24" s="42"/>
      <c r="G24" s="42"/>
      <c r="H24" s="42"/>
      <c r="I24" s="43">
        <v>23361.0</v>
      </c>
      <c r="J24" s="39">
        <v>3337.0</v>
      </c>
      <c r="K24" s="44"/>
      <c r="L24" s="7"/>
      <c r="M24" s="7"/>
      <c r="N24" s="7"/>
      <c r="O24" s="7"/>
      <c r="P24" s="7"/>
    </row>
  </sheetData>
  <mergeCells count="2">
    <mergeCell ref="F7:J7"/>
    <mergeCell ref="G8:I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1.29"/>
    <col customWidth="1" min="2" max="13" width="10.57"/>
    <col customWidth="1" min="14" max="14" width="3.29"/>
    <col customWidth="1" min="15" max="15" width="8.71"/>
  </cols>
  <sheetData>
    <row r="7">
      <c r="A7" s="1"/>
      <c r="B7" s="2"/>
      <c r="C7" s="2"/>
      <c r="D7" s="2"/>
      <c r="E7" s="3" t="s">
        <v>0</v>
      </c>
      <c r="F7" s="4"/>
      <c r="G7" s="4"/>
      <c r="H7" s="4"/>
      <c r="I7" s="4"/>
      <c r="J7" s="2"/>
      <c r="K7" s="2"/>
      <c r="L7" s="5"/>
      <c r="M7" s="8"/>
      <c r="N7" s="11"/>
      <c r="O7" s="7"/>
    </row>
    <row r="8">
      <c r="A8" s="9"/>
      <c r="B8" s="10"/>
      <c r="C8" s="10"/>
      <c r="D8" s="10"/>
      <c r="E8" s="10"/>
      <c r="F8" s="13" t="s">
        <v>3</v>
      </c>
      <c r="G8" s="15">
        <v>2018.0</v>
      </c>
      <c r="H8" s="10"/>
      <c r="I8" s="10"/>
      <c r="J8" s="10"/>
      <c r="K8" s="10"/>
      <c r="L8" s="17"/>
      <c r="M8" s="19"/>
      <c r="N8" s="11"/>
      <c r="O8" s="7"/>
    </row>
    <row r="9">
      <c r="A9" s="2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>
      <c r="A10" s="23" t="s">
        <v>4</v>
      </c>
      <c r="B10" s="24" t="s">
        <v>7</v>
      </c>
      <c r="C10" s="24" t="s">
        <v>8</v>
      </c>
      <c r="D10" s="24" t="s">
        <v>9</v>
      </c>
      <c r="E10" s="24" t="s">
        <v>10</v>
      </c>
      <c r="F10" s="24" t="s">
        <v>11</v>
      </c>
      <c r="G10" s="24" t="s">
        <v>12</v>
      </c>
      <c r="H10" s="24" t="s">
        <v>13</v>
      </c>
      <c r="I10" s="24" t="s">
        <v>14</v>
      </c>
      <c r="J10" s="24" t="s">
        <v>15</v>
      </c>
      <c r="K10" s="24" t="s">
        <v>16</v>
      </c>
      <c r="L10" s="24" t="s">
        <v>17</v>
      </c>
      <c r="M10" s="24" t="s">
        <v>18</v>
      </c>
      <c r="N10" s="11"/>
      <c r="O10" s="7"/>
    </row>
    <row r="11">
      <c r="A11" s="26" t="s">
        <v>19</v>
      </c>
      <c r="B11" s="28"/>
      <c r="C11" s="30">
        <v>82.0</v>
      </c>
      <c r="D11" s="30">
        <v>106.0</v>
      </c>
      <c r="E11" s="30">
        <v>123.0</v>
      </c>
      <c r="F11" s="30">
        <v>44.0</v>
      </c>
      <c r="G11" s="30">
        <v>142.0</v>
      </c>
      <c r="H11" s="30">
        <v>71.0</v>
      </c>
      <c r="I11" s="30">
        <v>128.0</v>
      </c>
      <c r="J11" s="30">
        <v>196.0</v>
      </c>
      <c r="K11" s="30">
        <v>216.0</v>
      </c>
      <c r="L11" s="30">
        <v>326.0</v>
      </c>
      <c r="M11" s="32">
        <v>234.0</v>
      </c>
      <c r="N11" s="7"/>
      <c r="O11" s="7"/>
    </row>
    <row r="12">
      <c r="A12" s="26" t="s">
        <v>20</v>
      </c>
      <c r="B12" s="28"/>
      <c r="C12" s="31">
        <v>79.0</v>
      </c>
      <c r="D12" s="31">
        <v>43.0</v>
      </c>
      <c r="E12" s="31">
        <v>112.0</v>
      </c>
      <c r="F12" s="31">
        <v>61.0</v>
      </c>
      <c r="G12" s="31">
        <v>516.0</v>
      </c>
      <c r="H12" s="31">
        <v>64.0</v>
      </c>
      <c r="I12" s="31">
        <v>181.0</v>
      </c>
      <c r="J12" s="31">
        <v>168.0</v>
      </c>
      <c r="K12" s="31">
        <v>162.0</v>
      </c>
      <c r="L12" s="31">
        <v>260.0</v>
      </c>
      <c r="M12" s="30">
        <v>274.0</v>
      </c>
      <c r="N12" s="7"/>
      <c r="O12" s="7"/>
    </row>
    <row r="13">
      <c r="A13" s="26" t="s">
        <v>21</v>
      </c>
      <c r="B13" s="28"/>
      <c r="C13" s="31">
        <v>103.0</v>
      </c>
      <c r="D13" s="31">
        <v>53.0</v>
      </c>
      <c r="E13" s="31">
        <v>58.0</v>
      </c>
      <c r="F13" s="31">
        <v>90.0</v>
      </c>
      <c r="G13" s="31">
        <v>31.0</v>
      </c>
      <c r="H13" s="31">
        <v>147.0</v>
      </c>
      <c r="I13" s="31">
        <v>220.0</v>
      </c>
      <c r="J13" s="31">
        <v>76.0</v>
      </c>
      <c r="K13" s="31">
        <v>360.0</v>
      </c>
      <c r="L13" s="31">
        <v>198.0</v>
      </c>
      <c r="M13" s="30">
        <v>811.0</v>
      </c>
      <c r="N13" s="7"/>
      <c r="O13" s="7"/>
    </row>
    <row r="14">
      <c r="A14" s="26" t="s">
        <v>22</v>
      </c>
      <c r="B14" s="28"/>
      <c r="C14" s="31">
        <v>114.0</v>
      </c>
      <c r="D14" s="31">
        <v>162.0</v>
      </c>
      <c r="E14" s="31">
        <v>192.0</v>
      </c>
      <c r="F14" s="31">
        <v>147.0</v>
      </c>
      <c r="G14" s="31">
        <v>260.0</v>
      </c>
      <c r="H14" s="31">
        <v>122.0</v>
      </c>
      <c r="I14" s="31">
        <v>743.0</v>
      </c>
      <c r="J14" s="31">
        <v>254.0</v>
      </c>
      <c r="K14" s="31">
        <v>137.0</v>
      </c>
      <c r="L14" s="31">
        <v>812.0</v>
      </c>
      <c r="M14" s="30">
        <v>721.0</v>
      </c>
      <c r="N14" s="7"/>
      <c r="O14" s="7"/>
    </row>
    <row r="15">
      <c r="A15" s="26" t="s">
        <v>24</v>
      </c>
      <c r="B15" s="28"/>
      <c r="C15" s="31">
        <v>40.0</v>
      </c>
      <c r="D15" s="31">
        <v>174.0</v>
      </c>
      <c r="E15" s="31">
        <v>107.0</v>
      </c>
      <c r="F15" s="31">
        <v>218.0</v>
      </c>
      <c r="G15" s="31">
        <v>38.0</v>
      </c>
      <c r="H15" s="31">
        <v>122.0</v>
      </c>
      <c r="I15" s="31">
        <v>408.0</v>
      </c>
      <c r="J15" s="31">
        <v>171.0</v>
      </c>
      <c r="K15" s="31">
        <v>391.0</v>
      </c>
      <c r="L15" s="31">
        <v>308.0</v>
      </c>
      <c r="M15" s="30">
        <v>224.0</v>
      </c>
      <c r="N15" s="7"/>
      <c r="O15" s="7"/>
    </row>
    <row r="16">
      <c r="A16" s="26" t="s">
        <v>25</v>
      </c>
      <c r="B16" s="28"/>
      <c r="C16" s="31">
        <v>791.0</v>
      </c>
      <c r="D16" s="35" t="s">
        <v>26</v>
      </c>
      <c r="E16" s="31" t="s">
        <v>34</v>
      </c>
      <c r="F16" s="31">
        <v>400.0</v>
      </c>
      <c r="G16" s="31">
        <v>347.0</v>
      </c>
      <c r="H16" s="31">
        <v>530.0</v>
      </c>
      <c r="I16" s="31">
        <v>541.0</v>
      </c>
      <c r="J16" s="31" t="s">
        <v>36</v>
      </c>
      <c r="K16" s="31">
        <v>775.0</v>
      </c>
      <c r="L16" s="31">
        <v>757.0</v>
      </c>
      <c r="M16" s="30">
        <v>931.0</v>
      </c>
      <c r="N16" s="7"/>
      <c r="O16" s="7"/>
    </row>
    <row r="17">
      <c r="A17" s="26" t="s">
        <v>35</v>
      </c>
      <c r="B17" s="28"/>
      <c r="C17" s="31">
        <v>303.0</v>
      </c>
      <c r="D17" s="31">
        <v>184.0</v>
      </c>
      <c r="E17" s="31">
        <v>352.0</v>
      </c>
      <c r="F17" s="31">
        <v>319.0</v>
      </c>
      <c r="G17" s="31">
        <v>293.0</v>
      </c>
      <c r="H17" s="31">
        <v>552.0</v>
      </c>
      <c r="I17" s="31">
        <v>594.0</v>
      </c>
      <c r="J17" s="31">
        <v>944.0</v>
      </c>
      <c r="K17" s="31" t="s">
        <v>38</v>
      </c>
      <c r="L17" s="31" t="s">
        <v>39</v>
      </c>
      <c r="M17" s="30">
        <v>625.0</v>
      </c>
      <c r="N17" s="7"/>
      <c r="O17" s="7"/>
    </row>
    <row r="18">
      <c r="A18" s="26" t="s">
        <v>37</v>
      </c>
      <c r="B18" s="28"/>
      <c r="C18" s="31">
        <v>94.0</v>
      </c>
      <c r="D18" s="31">
        <v>203.0</v>
      </c>
      <c r="E18" s="31">
        <v>288.0</v>
      </c>
      <c r="F18" s="31">
        <v>325.0</v>
      </c>
      <c r="G18" s="31">
        <v>390.0</v>
      </c>
      <c r="H18" s="31">
        <v>195.0</v>
      </c>
      <c r="I18" s="31">
        <v>582.0</v>
      </c>
      <c r="J18" s="31">
        <v>467.0</v>
      </c>
      <c r="K18" s="31">
        <v>950.0</v>
      </c>
      <c r="L18" s="31" t="s">
        <v>41</v>
      </c>
      <c r="M18" s="28"/>
      <c r="N18" s="7"/>
      <c r="O18" s="7"/>
    </row>
    <row r="19">
      <c r="A19" s="26" t="s">
        <v>40</v>
      </c>
      <c r="B19" s="28"/>
      <c r="C19" s="31">
        <v>77.0</v>
      </c>
      <c r="D19" s="31">
        <v>110.0</v>
      </c>
      <c r="E19" s="31">
        <v>188.0</v>
      </c>
      <c r="F19" s="31">
        <v>296.0</v>
      </c>
      <c r="G19" s="31">
        <v>155.0</v>
      </c>
      <c r="H19" s="31" t="s">
        <v>43</v>
      </c>
      <c r="I19" s="31">
        <v>922.0</v>
      </c>
      <c r="J19" s="31">
        <v>900.0</v>
      </c>
      <c r="K19" s="31">
        <v>459.0</v>
      </c>
      <c r="L19" s="31">
        <v>297.0</v>
      </c>
      <c r="M19" s="28"/>
      <c r="N19" s="7"/>
      <c r="O19" s="7"/>
    </row>
    <row r="20">
      <c r="A20" s="26" t="s">
        <v>44</v>
      </c>
      <c r="B20" s="30">
        <v>62.0</v>
      </c>
      <c r="C20" s="31">
        <v>123.0</v>
      </c>
      <c r="D20" s="31">
        <v>80.0</v>
      </c>
      <c r="E20" s="31">
        <v>148.0</v>
      </c>
      <c r="F20" s="31">
        <v>243.0</v>
      </c>
      <c r="G20" s="31">
        <v>378.0</v>
      </c>
      <c r="H20" s="31">
        <v>361.0</v>
      </c>
      <c r="I20" s="31">
        <v>167.0</v>
      </c>
      <c r="J20" s="31">
        <v>392.0</v>
      </c>
      <c r="K20" s="31">
        <v>479.0</v>
      </c>
      <c r="L20" s="31">
        <v>337.0</v>
      </c>
      <c r="M20" s="28"/>
      <c r="N20" s="7"/>
      <c r="O20" s="7"/>
    </row>
    <row r="21">
      <c r="A21" s="26" t="s">
        <v>45</v>
      </c>
      <c r="B21" s="30">
        <v>93.0</v>
      </c>
      <c r="C21" s="31">
        <v>93.0</v>
      </c>
      <c r="D21" s="31">
        <v>120.0</v>
      </c>
      <c r="E21" s="31">
        <v>75.0</v>
      </c>
      <c r="F21" s="31">
        <v>135.0</v>
      </c>
      <c r="G21" s="31">
        <v>70.0</v>
      </c>
      <c r="H21" s="31">
        <v>238.0</v>
      </c>
      <c r="I21" s="31">
        <v>520.0</v>
      </c>
      <c r="J21" s="31">
        <v>106.0</v>
      </c>
      <c r="K21" s="31">
        <v>577.0</v>
      </c>
      <c r="L21" s="31">
        <v>447.0</v>
      </c>
      <c r="M21" s="28"/>
      <c r="N21" s="7"/>
      <c r="O21" s="7"/>
    </row>
    <row r="22">
      <c r="A22" s="26" t="s">
        <v>46</v>
      </c>
      <c r="B22" s="30">
        <v>52.0</v>
      </c>
      <c r="C22" s="30">
        <v>106.0</v>
      </c>
      <c r="D22" s="30">
        <v>73.0</v>
      </c>
      <c r="E22" s="37">
        <v>11.0</v>
      </c>
      <c r="F22" s="30">
        <v>135.0</v>
      </c>
      <c r="G22" s="30">
        <v>235.0</v>
      </c>
      <c r="H22" s="30">
        <v>91.0</v>
      </c>
      <c r="I22" s="30">
        <v>150.0</v>
      </c>
      <c r="J22" s="30">
        <v>274.0</v>
      </c>
      <c r="K22" s="30">
        <v>108.0</v>
      </c>
      <c r="L22" s="30">
        <v>597.0</v>
      </c>
      <c r="M22" s="28"/>
      <c r="N22" s="7"/>
      <c r="O22" s="7"/>
    </row>
    <row r="23">
      <c r="A23" s="23" t="s">
        <v>47</v>
      </c>
      <c r="B23" s="30">
        <v>207.0</v>
      </c>
      <c r="C23" s="30" t="s">
        <v>48</v>
      </c>
      <c r="D23" s="30" t="s">
        <v>49</v>
      </c>
      <c r="E23" s="30" t="s">
        <v>50</v>
      </c>
      <c r="F23" s="30" t="s">
        <v>51</v>
      </c>
      <c r="G23" s="30" t="s">
        <v>52</v>
      </c>
      <c r="H23" s="30" t="s">
        <v>53</v>
      </c>
      <c r="I23" s="30" t="s">
        <v>54</v>
      </c>
      <c r="J23" s="30" t="s">
        <v>55</v>
      </c>
      <c r="K23" s="30" t="s">
        <v>56</v>
      </c>
      <c r="L23" s="30" t="s">
        <v>57</v>
      </c>
      <c r="M23" s="30" t="s">
        <v>58</v>
      </c>
      <c r="N23" s="7"/>
      <c r="O23" s="39" t="s">
        <v>59</v>
      </c>
    </row>
  </sheetData>
  <mergeCells count="1">
    <mergeCell ref="E7:I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3" width="10.71"/>
  </cols>
  <sheetData>
    <row r="7">
      <c r="A7" s="45" t="s">
        <v>74</v>
      </c>
      <c r="B7" s="4"/>
      <c r="C7" s="4"/>
      <c r="D7" s="4"/>
      <c r="E7" s="4"/>
      <c r="F7" s="4"/>
      <c r="G7" s="4"/>
      <c r="H7" s="4"/>
      <c r="I7" s="4"/>
      <c r="J7" s="4"/>
      <c r="K7" s="4"/>
      <c r="L7" s="46"/>
      <c r="M7" s="7"/>
    </row>
    <row r="8">
      <c r="A8" s="47" t="s">
        <v>75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48"/>
      <c r="M8" s="7"/>
    </row>
    <row r="9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>
      <c r="A10" s="20" t="s">
        <v>4</v>
      </c>
      <c r="B10" s="49" t="s">
        <v>8</v>
      </c>
      <c r="C10" s="50" t="s">
        <v>9</v>
      </c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50" t="s">
        <v>15</v>
      </c>
      <c r="J10" s="50" t="s">
        <v>16</v>
      </c>
      <c r="K10" s="50" t="s">
        <v>17</v>
      </c>
      <c r="L10" s="50" t="s">
        <v>18</v>
      </c>
      <c r="M10" s="7"/>
    </row>
    <row r="11">
      <c r="A11" s="25" t="s">
        <v>19</v>
      </c>
      <c r="B11" s="51"/>
      <c r="C11" s="32">
        <v>305.0</v>
      </c>
      <c r="D11" s="32">
        <v>241.0</v>
      </c>
      <c r="E11" s="32">
        <v>227.0</v>
      </c>
      <c r="F11" s="32">
        <v>168.0</v>
      </c>
      <c r="G11" s="32">
        <v>179.0</v>
      </c>
      <c r="H11" s="32">
        <v>237.0</v>
      </c>
      <c r="I11" s="32">
        <v>31.0</v>
      </c>
      <c r="J11" s="32">
        <v>31.0</v>
      </c>
      <c r="K11" s="32">
        <v>45.0</v>
      </c>
      <c r="L11" s="32">
        <v>38.0</v>
      </c>
      <c r="M11" s="7"/>
    </row>
    <row r="12">
      <c r="A12" s="25" t="s">
        <v>20</v>
      </c>
      <c r="B12" s="52"/>
      <c r="C12" s="31">
        <v>271.0</v>
      </c>
      <c r="D12" s="31">
        <v>192.0</v>
      </c>
      <c r="E12" s="31">
        <v>298.0</v>
      </c>
      <c r="F12" s="31">
        <v>174.0</v>
      </c>
      <c r="G12" s="31">
        <v>275.0</v>
      </c>
      <c r="H12" s="31">
        <v>310.0</v>
      </c>
      <c r="I12" s="31">
        <v>25.0</v>
      </c>
      <c r="J12" s="31">
        <v>92.0</v>
      </c>
      <c r="K12" s="31">
        <v>92.0</v>
      </c>
      <c r="L12" s="30">
        <v>28.0</v>
      </c>
      <c r="M12" s="7"/>
    </row>
    <row r="13">
      <c r="A13" s="25" t="s">
        <v>21</v>
      </c>
      <c r="B13" s="36">
        <v>365.0</v>
      </c>
      <c r="C13" s="31">
        <v>658.0</v>
      </c>
      <c r="D13" s="31">
        <v>200.0</v>
      </c>
      <c r="E13" s="31">
        <v>342.0</v>
      </c>
      <c r="F13" s="31">
        <v>195.0</v>
      </c>
      <c r="G13" s="31">
        <v>178.0</v>
      </c>
      <c r="H13" s="31">
        <v>114.0</v>
      </c>
      <c r="I13" s="31">
        <v>1.0</v>
      </c>
      <c r="J13" s="31">
        <v>54.0</v>
      </c>
      <c r="K13" s="31">
        <v>7.0</v>
      </c>
      <c r="L13" s="30">
        <v>148.0</v>
      </c>
      <c r="M13" s="7"/>
    </row>
    <row r="14">
      <c r="A14" s="25" t="s">
        <v>22</v>
      </c>
      <c r="B14" s="36">
        <v>333.0</v>
      </c>
      <c r="C14" s="31">
        <v>387.0</v>
      </c>
      <c r="D14" s="31">
        <v>315.0</v>
      </c>
      <c r="E14" s="31">
        <v>534.0</v>
      </c>
      <c r="F14" s="31">
        <v>309.0</v>
      </c>
      <c r="G14" s="31">
        <v>188.0</v>
      </c>
      <c r="H14" s="31">
        <v>345.0</v>
      </c>
      <c r="I14" s="31">
        <v>79.0</v>
      </c>
      <c r="J14" s="31">
        <v>15.0</v>
      </c>
      <c r="K14" s="31">
        <v>54.0</v>
      </c>
      <c r="L14" s="30">
        <v>28.0</v>
      </c>
      <c r="M14" s="7"/>
    </row>
    <row r="15">
      <c r="A15" s="25" t="s">
        <v>24</v>
      </c>
      <c r="B15" s="36">
        <v>233.0</v>
      </c>
      <c r="C15" s="31">
        <v>244.0</v>
      </c>
      <c r="D15" s="31">
        <v>529.0</v>
      </c>
      <c r="E15" s="31">
        <v>300.0</v>
      </c>
      <c r="F15" s="31">
        <v>305.0</v>
      </c>
      <c r="G15" s="31">
        <v>191.0</v>
      </c>
      <c r="H15" s="31">
        <v>300.0</v>
      </c>
      <c r="I15" s="31">
        <v>74.0</v>
      </c>
      <c r="J15" s="31">
        <v>125.0</v>
      </c>
      <c r="K15" s="31">
        <v>29.0</v>
      </c>
      <c r="L15" s="30">
        <v>84.0</v>
      </c>
      <c r="M15" s="7"/>
    </row>
    <row r="16">
      <c r="A16" s="25" t="s">
        <v>25</v>
      </c>
      <c r="B16" s="36">
        <v>991.0</v>
      </c>
      <c r="C16" s="31">
        <v>674.0</v>
      </c>
      <c r="D16" s="31">
        <v>510.0</v>
      </c>
      <c r="E16" s="31">
        <v>416.0</v>
      </c>
      <c r="F16" s="31">
        <v>574.0</v>
      </c>
      <c r="G16" s="31">
        <v>679.0</v>
      </c>
      <c r="H16" s="35">
        <v>771.0</v>
      </c>
      <c r="I16" s="31">
        <v>373.0</v>
      </c>
      <c r="J16" s="31">
        <v>312.0</v>
      </c>
      <c r="K16" s="31">
        <v>135.0</v>
      </c>
      <c r="L16" s="30">
        <v>51.0</v>
      </c>
      <c r="M16" s="7"/>
    </row>
    <row r="17">
      <c r="A17" s="25" t="s">
        <v>35</v>
      </c>
      <c r="B17" s="36">
        <v>795.0</v>
      </c>
      <c r="C17" s="31">
        <v>398.0</v>
      </c>
      <c r="D17" s="31">
        <v>663.0</v>
      </c>
      <c r="E17" s="31">
        <v>516.0</v>
      </c>
      <c r="F17" s="31">
        <v>341.0</v>
      </c>
      <c r="G17" s="31">
        <v>396.0</v>
      </c>
      <c r="H17" s="31">
        <v>280.0</v>
      </c>
      <c r="I17" s="31">
        <v>218.0</v>
      </c>
      <c r="J17" s="31">
        <v>92.0</v>
      </c>
      <c r="K17" s="31">
        <v>74.0</v>
      </c>
      <c r="L17" s="30">
        <v>92.0</v>
      </c>
      <c r="M17" s="43">
        <v>50.0</v>
      </c>
    </row>
    <row r="18">
      <c r="A18" s="25" t="s">
        <v>37</v>
      </c>
      <c r="B18" s="36">
        <v>417.0</v>
      </c>
      <c r="C18" s="31">
        <v>93.0</v>
      </c>
      <c r="D18" s="31">
        <v>423.0</v>
      </c>
      <c r="E18" s="31">
        <v>332.0</v>
      </c>
      <c r="F18" s="31">
        <v>415.0</v>
      </c>
      <c r="G18" s="31">
        <v>433.0</v>
      </c>
      <c r="H18" s="31">
        <v>528.0</v>
      </c>
      <c r="I18" s="31">
        <v>156.0</v>
      </c>
      <c r="J18" s="31">
        <v>47.0</v>
      </c>
      <c r="K18" s="31">
        <v>22.0</v>
      </c>
      <c r="L18" s="28"/>
      <c r="M18" s="7"/>
    </row>
    <row r="19">
      <c r="A19" s="25" t="s">
        <v>40</v>
      </c>
      <c r="B19" s="36">
        <v>512.0</v>
      </c>
      <c r="C19" s="31">
        <v>368.0</v>
      </c>
      <c r="D19" s="31">
        <v>315.0</v>
      </c>
      <c r="E19" s="31">
        <v>324.0</v>
      </c>
      <c r="F19" s="31">
        <v>355.0</v>
      </c>
      <c r="G19" s="31">
        <v>398.0</v>
      </c>
      <c r="H19" s="31">
        <v>446.0</v>
      </c>
      <c r="I19" s="31">
        <v>249.0</v>
      </c>
      <c r="J19" s="31">
        <v>62.0</v>
      </c>
      <c r="K19" s="31">
        <v>13.0</v>
      </c>
      <c r="L19" s="28"/>
      <c r="M19" s="7"/>
    </row>
    <row r="20">
      <c r="A20" s="25" t="s">
        <v>44</v>
      </c>
      <c r="B20" s="36">
        <v>423.0</v>
      </c>
      <c r="C20" s="31">
        <v>544.0</v>
      </c>
      <c r="D20" s="31">
        <v>306.0</v>
      </c>
      <c r="E20" s="31">
        <v>502.0</v>
      </c>
      <c r="F20" s="31">
        <v>409.0</v>
      </c>
      <c r="G20" s="31">
        <v>368.0</v>
      </c>
      <c r="H20" s="31">
        <v>124.0</v>
      </c>
      <c r="I20" s="31">
        <v>164.0</v>
      </c>
      <c r="J20" s="31">
        <v>169.0</v>
      </c>
      <c r="K20" s="31">
        <v>20.0</v>
      </c>
      <c r="L20" s="28"/>
      <c r="M20" s="7"/>
    </row>
    <row r="21">
      <c r="A21" s="25" t="s">
        <v>45</v>
      </c>
      <c r="B21" s="36">
        <v>458.0</v>
      </c>
      <c r="C21" s="31">
        <v>246.0</v>
      </c>
      <c r="D21" s="29">
        <v>0.0</v>
      </c>
      <c r="E21" s="31">
        <v>259.0</v>
      </c>
      <c r="F21" s="31">
        <v>290.0</v>
      </c>
      <c r="G21" s="31">
        <v>347.0</v>
      </c>
      <c r="H21" s="31">
        <v>214.0</v>
      </c>
      <c r="I21" s="31">
        <v>180.0</v>
      </c>
      <c r="J21" s="31">
        <v>10.0</v>
      </c>
      <c r="K21" s="31">
        <v>42.0</v>
      </c>
      <c r="L21" s="28"/>
      <c r="M21" s="7"/>
    </row>
    <row r="22">
      <c r="A22" s="38" t="s">
        <v>46</v>
      </c>
      <c r="B22" s="36">
        <v>179.0</v>
      </c>
      <c r="C22" s="30">
        <v>102.0</v>
      </c>
      <c r="D22" s="37">
        <v>0.0</v>
      </c>
      <c r="E22" s="30">
        <v>197.0</v>
      </c>
      <c r="F22" s="30">
        <v>264.0</v>
      </c>
      <c r="G22" s="30">
        <v>346.0</v>
      </c>
      <c r="H22" s="30">
        <v>66.0</v>
      </c>
      <c r="I22" s="30">
        <v>71.0</v>
      </c>
      <c r="J22" s="30">
        <v>27.0</v>
      </c>
      <c r="K22" s="30">
        <v>63.0</v>
      </c>
      <c r="L22" s="28"/>
      <c r="M22" s="43" t="s">
        <v>76</v>
      </c>
    </row>
    <row r="23">
      <c r="A23" s="40" t="s">
        <v>47</v>
      </c>
      <c r="B23" s="36" t="s">
        <v>77</v>
      </c>
      <c r="C23" s="30" t="s">
        <v>78</v>
      </c>
      <c r="D23" s="30" t="s">
        <v>79</v>
      </c>
      <c r="E23" s="30" t="s">
        <v>80</v>
      </c>
      <c r="F23" s="30" t="s">
        <v>81</v>
      </c>
      <c r="G23" s="30" t="s">
        <v>82</v>
      </c>
      <c r="H23" s="30" t="s">
        <v>83</v>
      </c>
      <c r="I23" s="30" t="s">
        <v>84</v>
      </c>
      <c r="J23" s="30" t="s">
        <v>85</v>
      </c>
      <c r="K23" s="30">
        <v>596.0</v>
      </c>
      <c r="L23" s="30">
        <v>469.0</v>
      </c>
      <c r="M23" s="53" t="s">
        <v>86</v>
      </c>
    </row>
    <row r="24">
      <c r="A24" s="54" t="s">
        <v>87</v>
      </c>
      <c r="B24" s="55"/>
      <c r="C24" s="56"/>
      <c r="D24" s="57"/>
      <c r="E24" s="58" t="s">
        <v>86</v>
      </c>
      <c r="F24" s="56"/>
      <c r="G24" s="56"/>
      <c r="H24" s="56"/>
      <c r="I24" s="56"/>
      <c r="J24" s="56"/>
      <c r="K24" s="56"/>
      <c r="L24" s="59"/>
      <c r="M24" s="7"/>
    </row>
  </sheetData>
  <mergeCells count="2">
    <mergeCell ref="A7:L7"/>
    <mergeCell ref="A8:L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12.14"/>
    <col customWidth="1" min="3" max="3" width="13.86"/>
    <col customWidth="1" min="4" max="4" width="42.86"/>
    <col customWidth="1" min="5" max="5" width="11.0"/>
    <col customWidth="1" min="6" max="6" width="13.86"/>
    <col customWidth="1" min="7" max="7" width="4.14"/>
    <col customWidth="1" min="8" max="9" width="10.29"/>
    <col customWidth="1" min="10" max="10" width="3.71"/>
    <col customWidth="1" min="11" max="11" width="10.0"/>
    <col customWidth="1" min="12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>
      <c r="A8" s="60" t="s">
        <v>88</v>
      </c>
      <c r="B8" s="61"/>
      <c r="C8" s="61"/>
      <c r="D8" s="61"/>
      <c r="E8" s="61"/>
      <c r="F8" s="62"/>
      <c r="H8" s="63"/>
      <c r="I8" s="63"/>
    </row>
    <row r="9" ht="17.25" customHeight="1">
      <c r="A9" s="64" t="s">
        <v>89</v>
      </c>
      <c r="B9" s="65" t="s">
        <v>90</v>
      </c>
      <c r="C9" s="66" t="s">
        <v>91</v>
      </c>
      <c r="D9" s="67"/>
      <c r="E9" s="65" t="s">
        <v>92</v>
      </c>
      <c r="F9" s="65" t="s">
        <v>93</v>
      </c>
      <c r="G9" s="68"/>
      <c r="H9" s="68"/>
      <c r="I9" s="68"/>
      <c r="J9" s="68"/>
      <c r="K9" s="68"/>
      <c r="L9" s="68"/>
      <c r="M9" s="63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ht="15.75" customHeight="1">
      <c r="A10" s="69">
        <v>2003.0</v>
      </c>
      <c r="B10" s="70">
        <f>'Evolución Caral'!B23</f>
        <v>7338</v>
      </c>
      <c r="C10" s="71"/>
      <c r="D10" s="72"/>
      <c r="E10" s="73"/>
      <c r="F10" s="73"/>
    </row>
    <row r="11" ht="15.75" customHeight="1">
      <c r="A11" s="74">
        <v>2004.0</v>
      </c>
      <c r="B11" s="75">
        <f>'Evolución Caral'!C23</f>
        <v>15265</v>
      </c>
      <c r="C11" s="76"/>
      <c r="D11" s="77"/>
      <c r="E11" s="75">
        <f t="shared" ref="E11:E18" si="1">B11-B10</f>
        <v>7927</v>
      </c>
      <c r="F11" s="78">
        <f t="shared" ref="F11:F18" si="2">E11/B10</f>
        <v>1.080267103</v>
      </c>
      <c r="J11" s="63"/>
      <c r="K11" s="63"/>
      <c r="L11" s="79"/>
    </row>
    <row r="12" ht="15.75" customHeight="1">
      <c r="A12" s="74">
        <v>2005.0</v>
      </c>
      <c r="B12" s="75">
        <f>'Evolución Caral'!D23</f>
        <v>21659</v>
      </c>
      <c r="C12" s="76"/>
      <c r="D12" s="77"/>
      <c r="E12" s="75">
        <f t="shared" si="1"/>
        <v>6394</v>
      </c>
      <c r="F12" s="78">
        <f t="shared" si="2"/>
        <v>0.4188666885</v>
      </c>
      <c r="J12" s="80"/>
      <c r="K12" s="63"/>
      <c r="L12" s="63"/>
    </row>
    <row r="13" ht="15.75" customHeight="1">
      <c r="A13" s="74">
        <v>2006.0</v>
      </c>
      <c r="B13" s="75">
        <f>'Evolución Caral'!E23</f>
        <v>30245</v>
      </c>
      <c r="C13" s="76"/>
      <c r="D13" s="77"/>
      <c r="E13" s="75">
        <f t="shared" si="1"/>
        <v>8586</v>
      </c>
      <c r="F13" s="78">
        <f t="shared" si="2"/>
        <v>0.3964171938</v>
      </c>
      <c r="J13" s="63"/>
      <c r="K13" s="63"/>
      <c r="L13" s="79"/>
    </row>
    <row r="14" ht="15.75" customHeight="1">
      <c r="A14" s="74">
        <v>2007.0</v>
      </c>
      <c r="B14" s="75">
        <f>'Evolución Caral'!F23</f>
        <v>42346</v>
      </c>
      <c r="C14" s="76"/>
      <c r="D14" s="77"/>
      <c r="E14" s="75">
        <f t="shared" si="1"/>
        <v>12101</v>
      </c>
      <c r="F14" s="78">
        <f t="shared" si="2"/>
        <v>0.4000991899</v>
      </c>
      <c r="H14" s="79">
        <f>B14-B10</f>
        <v>35008</v>
      </c>
      <c r="I14" s="80">
        <f>(B14/B10)-1</f>
        <v>4.770782229</v>
      </c>
      <c r="J14" s="80"/>
      <c r="K14" s="80">
        <f>H14/B10</f>
        <v>4.770782229</v>
      </c>
      <c r="L14" s="63"/>
    </row>
    <row r="15" ht="15.75" customHeight="1">
      <c r="A15" s="81">
        <v>2008.0</v>
      </c>
      <c r="B15" s="82">
        <f>'Evolución Caral'!G23</f>
        <v>45095</v>
      </c>
      <c r="C15" s="83"/>
      <c r="D15" s="84"/>
      <c r="E15" s="85">
        <f t="shared" si="1"/>
        <v>2749</v>
      </c>
      <c r="F15" s="86">
        <f t="shared" si="2"/>
        <v>0.06491758372</v>
      </c>
      <c r="H15" s="79">
        <f t="shared" ref="H15:H17" si="3">B15-B10</f>
        <v>37757</v>
      </c>
      <c r="I15" s="80">
        <f t="shared" ref="I15:I17" si="4">(B15/B10)-1</f>
        <v>5.145407468</v>
      </c>
      <c r="J15" s="80"/>
      <c r="K15" s="80">
        <f t="shared" ref="K15:K17" si="5">H15/B10</f>
        <v>5.145407468</v>
      </c>
      <c r="L15" s="63"/>
    </row>
    <row r="16" ht="15.75" customHeight="1">
      <c r="A16" s="74">
        <v>2009.0</v>
      </c>
      <c r="B16" s="75">
        <f>'Evolución Caral'!H23</f>
        <v>50340</v>
      </c>
      <c r="C16" s="76"/>
      <c r="D16" s="77"/>
      <c r="E16" s="75">
        <f t="shared" si="1"/>
        <v>5245</v>
      </c>
      <c r="F16" s="78">
        <f t="shared" si="2"/>
        <v>0.1163100122</v>
      </c>
      <c r="H16" s="79">
        <f t="shared" si="3"/>
        <v>35075</v>
      </c>
      <c r="I16" s="80">
        <f t="shared" si="4"/>
        <v>2.297739928</v>
      </c>
      <c r="J16" s="80"/>
      <c r="K16" s="80">
        <f t="shared" si="5"/>
        <v>2.297739928</v>
      </c>
      <c r="L16" s="63"/>
    </row>
    <row r="17" ht="15.75" customHeight="1">
      <c r="A17" s="74">
        <v>2010.0</v>
      </c>
      <c r="B17" s="75">
        <f>'Evolución Caral'!I23</f>
        <v>57450</v>
      </c>
      <c r="C17" s="76"/>
      <c r="D17" s="77"/>
      <c r="E17" s="75">
        <f t="shared" si="1"/>
        <v>7110</v>
      </c>
      <c r="F17" s="78">
        <f t="shared" si="2"/>
        <v>0.1412395709</v>
      </c>
      <c r="H17" s="79">
        <f t="shared" si="3"/>
        <v>35791</v>
      </c>
      <c r="I17" s="80">
        <f t="shared" si="4"/>
        <v>1.65247703</v>
      </c>
      <c r="J17" s="80"/>
      <c r="K17" s="80">
        <f t="shared" si="5"/>
        <v>1.65247703</v>
      </c>
      <c r="L17" s="79"/>
    </row>
    <row r="18" ht="15.75" customHeight="1">
      <c r="A18" s="74">
        <v>2011.0</v>
      </c>
      <c r="B18" s="75">
        <v>59352.0</v>
      </c>
      <c r="C18" s="76">
        <v>59352.0</v>
      </c>
      <c r="D18" s="77"/>
      <c r="E18" s="75">
        <f t="shared" si="1"/>
        <v>1902</v>
      </c>
      <c r="F18" s="78">
        <f t="shared" si="2"/>
        <v>0.03310704961</v>
      </c>
      <c r="H18" s="79"/>
      <c r="I18" s="80"/>
      <c r="J18" s="80"/>
      <c r="K18" s="80"/>
      <c r="L18" s="79"/>
    </row>
    <row r="19" ht="15.75" customHeight="1">
      <c r="A19" s="74">
        <v>2012.0</v>
      </c>
      <c r="B19" s="75"/>
      <c r="C19" s="76">
        <v>64131.0</v>
      </c>
      <c r="D19" s="77"/>
      <c r="E19" s="87"/>
      <c r="F19" s="78"/>
      <c r="H19" s="79"/>
      <c r="I19" s="80"/>
      <c r="J19" s="80"/>
      <c r="K19" s="80"/>
      <c r="L19" s="79"/>
    </row>
    <row r="20" ht="15.75" customHeight="1">
      <c r="A20" s="74">
        <v>2013.0</v>
      </c>
      <c r="B20" s="75"/>
      <c r="C20" s="76">
        <f>C19+E25</f>
        <v>67971.66667</v>
      </c>
      <c r="D20" s="77"/>
      <c r="E20" s="87"/>
      <c r="F20" s="78"/>
      <c r="H20" s="79"/>
      <c r="I20" s="80"/>
      <c r="J20" s="80"/>
      <c r="K20" s="80"/>
      <c r="L20" s="79"/>
    </row>
    <row r="21" ht="15.75" customHeight="1">
      <c r="A21" s="74">
        <v>2014.0</v>
      </c>
      <c r="B21" s="75"/>
      <c r="C21" s="76">
        <v>72251.0</v>
      </c>
      <c r="D21" s="77"/>
      <c r="E21" s="87"/>
      <c r="F21" s="78"/>
      <c r="H21" s="79"/>
      <c r="I21" s="80"/>
      <c r="J21" s="80"/>
      <c r="K21" s="80"/>
      <c r="L21" s="79"/>
    </row>
    <row r="22" ht="15.75" customHeight="1">
      <c r="A22" s="88">
        <v>2015.0</v>
      </c>
      <c r="B22" s="89"/>
      <c r="C22" s="90">
        <v>74092.0</v>
      </c>
      <c r="D22" s="91"/>
      <c r="E22" s="92"/>
      <c r="F22" s="93"/>
      <c r="H22" s="79"/>
      <c r="I22" s="80"/>
      <c r="J22" s="80"/>
      <c r="K22" s="80"/>
      <c r="L22" s="79"/>
    </row>
    <row r="23" ht="15.75" customHeight="1">
      <c r="A23" s="94">
        <v>2011.0</v>
      </c>
      <c r="B23" s="95">
        <f>'Evolución Caral'!J23</f>
        <v>59615</v>
      </c>
      <c r="C23" s="96"/>
      <c r="D23" s="97"/>
      <c r="E23" s="98"/>
      <c r="F23" s="98"/>
      <c r="I23" s="80"/>
      <c r="J23" s="80"/>
      <c r="K23" s="80"/>
      <c r="L23" s="63"/>
      <c r="M23" s="63"/>
    </row>
    <row r="24" ht="15.75" customHeight="1">
      <c r="A24" s="99" t="s">
        <v>94</v>
      </c>
      <c r="B24" s="100">
        <f>SUM(B10:B17)</f>
        <v>269738</v>
      </c>
      <c r="C24" s="101"/>
      <c r="D24" s="102" t="s">
        <v>95</v>
      </c>
      <c r="E24" s="103">
        <f>SUM(E11:E18)/9</f>
        <v>5779.333333</v>
      </c>
      <c r="F24" s="104">
        <f>(SUM(F11:F17))/9</f>
        <v>0.2909019269</v>
      </c>
      <c r="J24" s="63"/>
      <c r="K24" s="63"/>
      <c r="L24" s="63"/>
      <c r="M24" s="63"/>
    </row>
    <row r="25" ht="15.75" customHeight="1">
      <c r="A25" s="99" t="s">
        <v>96</v>
      </c>
      <c r="B25" s="100">
        <f>SUM(B10:B23)</f>
        <v>388705</v>
      </c>
      <c r="C25" s="101"/>
      <c r="D25" s="105"/>
      <c r="E25" s="103">
        <f>(E24+E18)/2</f>
        <v>3840.666667</v>
      </c>
      <c r="F25" s="106"/>
      <c r="H25" s="79">
        <f>E24+B15</f>
        <v>50874.33333</v>
      </c>
      <c r="J25" s="63"/>
      <c r="K25" s="107"/>
      <c r="L25" s="63"/>
      <c r="M25" s="63"/>
    </row>
    <row r="26" ht="12.75" customHeight="1">
      <c r="A26" s="108"/>
      <c r="J26" s="63"/>
      <c r="K26" s="63"/>
      <c r="L26" s="63"/>
      <c r="M26" s="63"/>
    </row>
    <row r="27" ht="12.75" customHeight="1">
      <c r="A27" s="109"/>
      <c r="J27" s="63"/>
      <c r="K27" s="63"/>
      <c r="L27" s="63"/>
      <c r="M27" s="63"/>
    </row>
    <row r="28" ht="12.75" customHeight="1"/>
    <row r="29" ht="12.75" customHeight="1"/>
    <row r="30" ht="12.75" customHeight="1"/>
    <row r="31" ht="12.75" customHeight="1"/>
    <row r="32" ht="12.75" customHeight="1">
      <c r="E32" s="107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>
      <c r="A54" s="110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8:F8"/>
  </mergeCells>
  <printOptions/>
  <pageMargins bottom="0.75" footer="0.0" header="0.0" left="0.7" right="0.7" top="0.75"/>
  <pageSetup orientation="landscape"/>
  <drawing r:id="rId1"/>
</worksheet>
</file>