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webmaster/Desktop/LUIS ANGEL CUTIPA/2018/ESTADISTICAS/1x/"/>
    </mc:Choice>
  </mc:AlternateContent>
  <bookViews>
    <workbookView xWindow="0" yWindow="460" windowWidth="28800" windowHeight="17620" tabRatio="500"/>
  </bookViews>
  <sheets>
    <sheet name="Evolución Vichama" sheetId="3" r:id="rId1"/>
    <sheet name="Proyectado para Mabel" sheetId="5" state="hidden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5" l="1"/>
  <c r="B10" i="5"/>
  <c r="E11" i="5"/>
  <c r="B12" i="5"/>
  <c r="E12" i="5"/>
  <c r="B13" i="5"/>
  <c r="E13" i="5"/>
  <c r="B14" i="5"/>
  <c r="E14" i="5"/>
  <c r="B15" i="5"/>
  <c r="E15" i="5"/>
  <c r="B16" i="5"/>
  <c r="E16" i="5"/>
  <c r="B17" i="5"/>
  <c r="E17" i="5"/>
  <c r="E18" i="5"/>
  <c r="E24" i="5"/>
  <c r="H25" i="5"/>
  <c r="E25" i="5"/>
  <c r="B23" i="5"/>
  <c r="B25" i="5"/>
  <c r="F11" i="5"/>
  <c r="F12" i="5"/>
  <c r="F13" i="5"/>
  <c r="F14" i="5"/>
  <c r="F15" i="5"/>
  <c r="F16" i="5"/>
  <c r="F17" i="5"/>
  <c r="F24" i="5"/>
  <c r="B24" i="5"/>
  <c r="C20" i="5"/>
  <c r="F18" i="5"/>
  <c r="H17" i="5"/>
  <c r="K17" i="5"/>
  <c r="I17" i="5"/>
  <c r="H16" i="5"/>
  <c r="K16" i="5"/>
  <c r="I16" i="5"/>
  <c r="H15" i="5"/>
  <c r="K15" i="5"/>
  <c r="I15" i="5"/>
  <c r="H14" i="5"/>
  <c r="K14" i="5"/>
  <c r="I14" i="5"/>
</calcChain>
</file>

<file path=xl/sharedStrings.xml><?xml version="1.0" encoding="utf-8"?>
<sst xmlns="http://schemas.openxmlformats.org/spreadsheetml/2006/main" count="56" uniqueCount="56">
  <si>
    <t>Visitas mensuales del sitio arqueológico de Vichama</t>
  </si>
  <si>
    <t>2007-</t>
  </si>
  <si>
    <t>Mes/ año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</si>
  <si>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</si>
  <si>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</si>
  <si>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</si>
  <si>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</si>
  <si>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</si>
  <si>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</si>
  <si>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</si>
  <si>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</si>
  <si>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</si>
  <si>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</si>
  <si>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</si>
  <si>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</si>
  <si>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Enero</t>
  </si>
  <si>
    <t>Febrero</t>
  </si>
  <si>
    <t>Marzo</t>
  </si>
  <si>
    <t>Abril</t>
  </si>
  <si>
    <t>Mayo</t>
  </si>
  <si>
    <t>Junio</t>
  </si>
  <si>
    <t>1 697</t>
  </si>
  <si>
    <t>Julio</t>
  </si>
  <si>
    <t>Agosto</t>
  </si>
  <si>
    <t>1 187</t>
  </si>
  <si>
    <t>1 395</t>
  </si>
  <si>
    <t>Septiembre</t>
  </si>
  <si>
    <t>Octubre</t>
  </si>
  <si>
    <t>1 236</t>
  </si>
  <si>
    <t>1 108</t>
  </si>
  <si>
    <t>Noviembre</t>
  </si>
  <si>
    <t>1 586</t>
  </si>
  <si>
    <t>1 091</t>
  </si>
  <si>
    <t>Diciembre</t>
  </si>
  <si>
    <t>Anual</t>
  </si>
  <si>
    <t>2 005</t>
  </si>
  <si>
    <t>3 005</t>
  </si>
  <si>
    <t>2 841</t>
  </si>
  <si>
    <t>2 413</t>
  </si>
  <si>
    <t>2 855</t>
  </si>
  <si>
    <t>3 584</t>
  </si>
  <si>
    <t>5 156</t>
  </si>
  <si>
    <t>5 343</t>
  </si>
  <si>
    <t>5 850</t>
  </si>
  <si>
    <t>7 033</t>
  </si>
  <si>
    <t>3 820</t>
  </si>
  <si>
    <t>44 112</t>
  </si>
  <si>
    <t>Total histórico de visitas a la Ciudad Sagrada de Caral</t>
  </si>
  <si>
    <t>Año</t>
  </si>
  <si>
    <t>Visitantes</t>
  </si>
  <si>
    <t>Proyectado</t>
  </si>
  <si>
    <t>Variación</t>
  </si>
  <si>
    <t>Variación (%)</t>
  </si>
  <si>
    <t>Total 2003-2010</t>
  </si>
  <si>
    <t>Crecimiento promedio anual 2003-2010:</t>
  </si>
  <si>
    <t>Total 2003-2011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</si>
</sst>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sz val="10"/>
      <color rgb="FF808080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CE6F1"/>
        <bgColor rgb="FFDCE6F1"/>
      </patternFill>
    </fill>
    <fill>
      <patternFill patternType="solid">
        <fgColor rgb="FFFFCC99"/>
        <bgColor rgb="FFFFCC99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7" xfId="0" applyFont="1" applyBorder="1" applyAlignment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6" xfId="0" applyFont="1" applyBorder="1" applyAlignment="1"/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15" xfId="0" applyNumberFormat="1" applyFont="1" applyBorder="1" applyAlignment="1">
      <alignment horizontal="center"/>
    </xf>
    <xf numFmtId="1" fontId="6" fillId="0" borderId="16" xfId="0" applyNumberFormat="1" applyFont="1" applyBorder="1"/>
    <xf numFmtId="1" fontId="6" fillId="0" borderId="17" xfId="0" applyNumberFormat="1" applyFont="1" applyBorder="1"/>
    <xf numFmtId="0" fontId="6" fillId="0" borderId="17" xfId="0" applyFont="1" applyBorder="1"/>
    <xf numFmtId="0" fontId="6" fillId="0" borderId="16" xfId="0" applyFont="1" applyBorder="1"/>
    <xf numFmtId="1" fontId="6" fillId="0" borderId="18" xfId="0" applyNumberFormat="1" applyFont="1" applyBorder="1" applyAlignment="1">
      <alignment horizontal="center"/>
    </xf>
    <xf numFmtId="1" fontId="6" fillId="0" borderId="19" xfId="0" applyNumberFormat="1" applyFont="1" applyBorder="1"/>
    <xf numFmtId="1" fontId="6" fillId="0" borderId="20" xfId="0" applyNumberFormat="1" applyFont="1" applyBorder="1"/>
    <xf numFmtId="0" fontId="6" fillId="0" borderId="20" xfId="0" applyFont="1" applyBorder="1"/>
    <xf numFmtId="10" fontId="6" fillId="0" borderId="19" xfId="0" applyNumberFormat="1" applyFont="1" applyBorder="1"/>
    <xf numFmtId="1" fontId="6" fillId="0" borderId="0" xfId="0" applyNumberFormat="1" applyFont="1"/>
    <xf numFmtId="164" fontId="6" fillId="0" borderId="0" xfId="0" applyNumberFormat="1" applyFont="1"/>
    <xf numFmtId="1" fontId="6" fillId="0" borderId="21" xfId="0" applyNumberFormat="1" applyFont="1" applyBorder="1" applyAlignment="1">
      <alignment horizontal="center"/>
    </xf>
    <xf numFmtId="1" fontId="6" fillId="0" borderId="22" xfId="0" applyNumberFormat="1" applyFont="1" applyBorder="1"/>
    <xf numFmtId="1" fontId="6" fillId="0" borderId="23" xfId="0" applyNumberFormat="1" applyFont="1" applyBorder="1"/>
    <xf numFmtId="0" fontId="6" fillId="0" borderId="24" xfId="0" applyFont="1" applyBorder="1"/>
    <xf numFmtId="1" fontId="6" fillId="0" borderId="25" xfId="0" applyNumberFormat="1" applyFont="1" applyBorder="1"/>
    <xf numFmtId="10" fontId="6" fillId="0" borderId="25" xfId="0" applyNumberFormat="1" applyFont="1" applyBorder="1"/>
    <xf numFmtId="0" fontId="6" fillId="0" borderId="19" xfId="0" applyFont="1" applyBorder="1"/>
    <xf numFmtId="1" fontId="6" fillId="0" borderId="26" xfId="0" applyNumberFormat="1" applyFont="1" applyBorder="1" applyAlignment="1">
      <alignment horizontal="center"/>
    </xf>
    <xf numFmtId="1" fontId="6" fillId="0" borderId="27" xfId="0" applyNumberFormat="1" applyFont="1" applyBorder="1"/>
    <xf numFmtId="1" fontId="6" fillId="0" borderId="28" xfId="0" applyNumberFormat="1" applyFont="1" applyBorder="1"/>
    <xf numFmtId="0" fontId="6" fillId="0" borderId="23" xfId="0" applyFont="1" applyBorder="1"/>
    <xf numFmtId="0" fontId="6" fillId="0" borderId="22" xfId="0" applyFont="1" applyBorder="1"/>
    <xf numFmtId="10" fontId="6" fillId="0" borderId="22" xfId="0" applyNumberFormat="1" applyFont="1" applyBorder="1"/>
    <xf numFmtId="1" fontId="6" fillId="0" borderId="29" xfId="0" applyNumberFormat="1" applyFont="1" applyBorder="1" applyAlignment="1">
      <alignment horizontal="center"/>
    </xf>
    <xf numFmtId="1" fontId="6" fillId="0" borderId="30" xfId="0" applyNumberFormat="1" applyFont="1" applyBorder="1"/>
    <xf numFmtId="1" fontId="6" fillId="0" borderId="31" xfId="0" applyNumberFormat="1" applyFont="1" applyBorder="1"/>
    <xf numFmtId="0" fontId="6" fillId="0" borderId="31" xfId="0" applyFont="1" applyBorder="1"/>
    <xf numFmtId="0" fontId="6" fillId="0" borderId="30" xfId="0" applyFont="1" applyBorder="1"/>
    <xf numFmtId="0" fontId="5" fillId="0" borderId="26" xfId="0" applyFont="1" applyBorder="1" applyAlignment="1">
      <alignment wrapText="1"/>
    </xf>
    <xf numFmtId="1" fontId="5" fillId="0" borderId="27" xfId="0" applyNumberFormat="1" applyFont="1" applyBorder="1"/>
    <xf numFmtId="1" fontId="5" fillId="0" borderId="28" xfId="0" applyNumberFormat="1" applyFont="1" applyBorder="1"/>
    <xf numFmtId="0" fontId="5" fillId="4" borderId="32" xfId="0" applyFont="1" applyFill="1" applyBorder="1" applyAlignment="1">
      <alignment horizontal="right" wrapText="1"/>
    </xf>
    <xf numFmtId="1" fontId="5" fillId="4" borderId="33" xfId="0" applyNumberFormat="1" applyFont="1" applyFill="1" applyBorder="1"/>
    <xf numFmtId="10" fontId="5" fillId="4" borderId="33" xfId="0" applyNumberFormat="1" applyFont="1" applyFill="1" applyBorder="1"/>
    <xf numFmtId="0" fontId="5" fillId="0" borderId="31" xfId="0" applyFont="1" applyBorder="1"/>
    <xf numFmtId="10" fontId="5" fillId="0" borderId="27" xfId="0" applyNumberFormat="1" applyFont="1" applyBorder="1" applyAlignment="1">
      <alignment horizontal="center"/>
    </xf>
    <xf numFmtId="10" fontId="6" fillId="0" borderId="0" xfId="0" applyNumberFormat="1" applyFont="1"/>
    <xf numFmtId="49" fontId="7" fillId="0" borderId="0" xfId="0" applyNumberFormat="1" applyFont="1"/>
    <xf numFmtId="0" fontId="7" fillId="0" borderId="0" xfId="0" applyFont="1"/>
    <xf numFmtId="0" fontId="5" fillId="0" borderId="0" xfId="0" applyFont="1"/>
    <xf numFmtId="0" fontId="1" fillId="0" borderId="2" xfId="0" applyFont="1" applyBorder="1" applyAlignment="1"/>
    <xf numFmtId="0" fontId="2" fillId="0" borderId="2" xfId="0" applyFont="1" applyBorder="1"/>
    <xf numFmtId="0" fontId="5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18"/>
  <c:chart>
    <c:title>
      <c:tx>
        <c:rich>
          <a:bodyPr/>
          <a:lstStyle/>
          <a:p>
            <a:pPr lvl="0">
              <a:defRPr sz="1400" b="1" i="0">
                <a:solidFill>
                  <a:srgbClr val="000000"/>
                </a:solidFill>
                <a:latin typeface="Arial"/>
              </a:defRPr>
            </a:pPr>
            <a:r>
              <a:t>Evolución y proyectado de llegada de visitantes a la Ciudad Sagrada de Caral 2003-2015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00733840424966814"/>
          <c:y val="0.0699708931892917"/>
          <c:w val="0.987284000884183"/>
          <c:h val="0.844821089829148"/>
        </c:manualLayout>
      </c:layout>
      <c:lineChart>
        <c:grouping val="standard"/>
        <c:varyColors val="1"/>
        <c:ser>
          <c:idx val="0"/>
          <c:order val="0"/>
          <c:tx>
            <c:strRef>
              <c:f>'Proyectado para Mabel'!$B$9</c:f>
              <c:strCache>
                <c:ptCount val="1"/>
                <c:pt idx="0">
                  <c:v>Visitantes</c:v>
                </c:pt>
              </c:strCache>
            </c:strRef>
          </c:tx>
          <c:spPr>
            <a:ln w="19050" cmpd="sng">
              <a:solidFill>
                <a:srgbClr val="17375E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17375E"/>
              </a:solidFill>
              <a:ln cmpd="sng">
                <a:solidFill>
                  <a:srgbClr val="17375E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 i="0">
                    <a:solidFill>
                      <a:srgbClr val="3B618E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'Proyectado para Mabel'!$A$10:$A$22</c:f>
              <c:numCache>
                <c:formatCode>0</c:formatCode>
                <c:ptCount val="13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  <c:pt idx="10">
                  <c:v>2013.0</c:v>
                </c:pt>
                <c:pt idx="11">
                  <c:v>2014.0</c:v>
                </c:pt>
                <c:pt idx="12">
                  <c:v>2015.0</c:v>
                </c:pt>
              </c:numCache>
            </c:numRef>
          </c:cat>
          <c:val>
            <c:numRef>
              <c:f>'Proyectado para Mabel'!$B$10:$B$17</c:f>
              <c:numCache>
                <c:formatCode>0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'Proyectado para Mabel'!$C$9</c:f>
              <c:strCache>
                <c:ptCount val="1"/>
                <c:pt idx="0">
                  <c:v>Proyectado</c:v>
                </c:pt>
              </c:strCache>
            </c:strRef>
          </c:tx>
          <c:spPr>
            <a:ln w="19050" cmpd="sng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0000"/>
              </a:solidFill>
              <a:ln cmpd="sng">
                <a:solidFill>
                  <a:srgbClr val="C0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800" b="1" i="0">
                    <a:solidFill>
                      <a:srgbClr val="C00000"/>
                    </a:solidFill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'Proyectado para Mabel'!$A$10:$A$22</c:f>
              <c:numCache>
                <c:formatCode>0</c:formatCode>
                <c:ptCount val="13"/>
                <c:pt idx="0">
                  <c:v>2003.0</c:v>
                </c:pt>
                <c:pt idx="1">
                  <c:v>2004.0</c:v>
                </c:pt>
                <c:pt idx="2">
                  <c:v>2005.0</c:v>
                </c:pt>
                <c:pt idx="3">
                  <c:v>2006.0</c:v>
                </c:pt>
                <c:pt idx="4">
                  <c:v>2007.0</c:v>
                </c:pt>
                <c:pt idx="5">
                  <c:v>2008.0</c:v>
                </c:pt>
                <c:pt idx="6">
                  <c:v>2009.0</c:v>
                </c:pt>
                <c:pt idx="7">
                  <c:v>2010.0</c:v>
                </c:pt>
                <c:pt idx="8">
                  <c:v>2011.0</c:v>
                </c:pt>
                <c:pt idx="9">
                  <c:v>2012.0</c:v>
                </c:pt>
                <c:pt idx="10">
                  <c:v>2013.0</c:v>
                </c:pt>
                <c:pt idx="11">
                  <c:v>2014.0</c:v>
                </c:pt>
                <c:pt idx="12">
                  <c:v>2015.0</c:v>
                </c:pt>
              </c:numCache>
            </c:numRef>
          </c:cat>
          <c:val>
            <c:numRef>
              <c:f>'Proyectado para Mabel'!$C$10:$C$22</c:f>
              <c:numCache>
                <c:formatCode>0</c:formatCode>
                <c:ptCount val="13"/>
                <c:pt idx="8">
                  <c:v>59352.0</c:v>
                </c:pt>
                <c:pt idx="9">
                  <c:v>64131.0</c:v>
                </c:pt>
                <c:pt idx="10">
                  <c:v>0.0</c:v>
                </c:pt>
                <c:pt idx="11">
                  <c:v>72251.0</c:v>
                </c:pt>
                <c:pt idx="12">
                  <c:v>74092.0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416048"/>
        <c:axId val="547419376"/>
      </c:lineChart>
      <c:catAx>
        <c:axId val="547416048"/>
        <c:scaling>
          <c:orientation val="minMax"/>
        </c:scaling>
        <c:delete val="0"/>
        <c:axPos val="b"/>
        <c:numFmt formatCode="0" sourceLinked="1"/>
        <c:majorTickMark val="cross"/>
        <c:minorTickMark val="cross"/>
        <c:tickLblPos val="nextTo"/>
        <c:txPr>
          <a:bodyPr rot="0"/>
          <a:lstStyle/>
          <a:p>
            <a:pPr lvl="0">
              <a:defRPr sz="1200" b="1" i="0">
                <a:solidFill>
                  <a:srgbClr val="000000"/>
                </a:solidFill>
                <a:latin typeface="Arial"/>
              </a:defRPr>
            </a:pPr>
            <a:endParaRPr lang="es-ES_tradnl"/>
          </a:p>
        </c:txPr>
        <c:crossAx val="547419376"/>
        <c:crosses val="autoZero"/>
        <c:auto val="1"/>
        <c:lblAlgn val="ctr"/>
        <c:lblOffset val="100"/>
        <c:noMultiLvlLbl val="1"/>
      </c:catAx>
      <c:valAx>
        <c:axId val="547419376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s-ES_tradnl"/>
          </a:p>
        </c:txPr>
        <c:crossAx val="547416048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15100" cy="8667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28</xdr:row>
      <xdr:rowOff>9525</xdr:rowOff>
    </xdr:from>
    <xdr:ext cx="10191750" cy="47244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4600575" cy="847725"/>
    <xdr:pic>
      <xdr:nvPicPr>
        <xdr:cNvPr id="3" name="image1.png" descr="Encabezado Caral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7:O23"/>
  <sheetViews>
    <sheetView tabSelected="1" workbookViewId="0"/>
  </sheetViews>
  <sheetFormatPr baseColWidth="10" defaultColWidth="14.5" defaultRowHeight="15" customHeight="1" x14ac:dyDescent="0.15"/>
  <cols>
    <col min="1" max="1" width="11.33203125" customWidth="1"/>
    <col min="2" max="13" width="10.5" customWidth="1"/>
    <col min="14" max="14" width="3.33203125" customWidth="1"/>
    <col min="15" max="15" width="8.6640625" customWidth="1"/>
  </cols>
  <sheetData>
    <row r="7" spans="1:15" ht="15" customHeight="1" x14ac:dyDescent="0.15">
      <c r="A7" s="1"/>
      <c r="B7" s="2"/>
      <c r="C7" s="2"/>
      <c r="D7" s="2"/>
      <c r="E7" s="72" t="s">
        <v>0</v>
      </c>
      <c r="F7" s="73"/>
      <c r="G7" s="73"/>
      <c r="H7" s="73"/>
      <c r="I7" s="73"/>
      <c r="J7" s="2"/>
      <c r="K7" s="2"/>
      <c r="L7" s="3"/>
      <c r="M7" s="4"/>
      <c r="N7" s="6"/>
      <c r="O7" s="5"/>
    </row>
    <row r="8" spans="1:15" ht="15" customHeight="1" x14ac:dyDescent="0.15">
      <c r="A8" s="7"/>
      <c r="B8" s="8"/>
      <c r="C8" s="8"/>
      <c r="D8" s="8"/>
      <c r="E8" s="8"/>
      <c r="F8" s="9" t="s">
        <v>1</v>
      </c>
      <c r="G8" s="10">
        <v>2018</v>
      </c>
      <c r="H8" s="8"/>
      <c r="I8" s="8"/>
      <c r="J8" s="8"/>
      <c r="K8" s="8"/>
      <c r="L8" s="11"/>
      <c r="M8" s="12"/>
      <c r="N8" s="6"/>
      <c r="O8" s="5"/>
    </row>
    <row r="9" spans="1:15" ht="15" customHeight="1" x14ac:dyDescent="0.15">
      <c r="A9" s="1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" customHeight="1" x14ac:dyDescent="0.15">
      <c r="A10" s="14" t="s">
        <v>2</v>
      </c>
      <c r="B10" s="15" t="s">
        <v>3</v>
      </c>
      <c r="C10" s="15" t="s">
        <v>4</v>
      </c>
      <c r="D10" s="15" t="s">
        <v>5</v>
      </c>
      <c r="E10" s="15" t="s">
        <v>6</v>
      </c>
      <c r="F10" s="15" t="s">
        <v>7</v>
      </c>
      <c r="G10" s="15" t="s">
        <v>8</v>
      </c>
      <c r="H10" s="15" t="s">
        <v>9</v>
      </c>
      <c r="I10" s="15" t="s">
        <v>10</v>
      </c>
      <c r="J10" s="15" t="s">
        <v>11</v>
      </c>
      <c r="K10" s="15" t="s">
        <v>12</v>
      </c>
      <c r="L10" s="15" t="s">
        <v>13</v>
      </c>
      <c r="M10" s="15" t="s">
        <v>14</v>
      </c>
      <c r="N10" s="6"/>
      <c r="O10" s="5"/>
    </row>
    <row r="11" spans="1:15" ht="15" customHeight="1" x14ac:dyDescent="0.15">
      <c r="A11" s="16" t="s">
        <v>15</v>
      </c>
      <c r="B11" s="17"/>
      <c r="C11" s="18">
        <v>82</v>
      </c>
      <c r="D11" s="18">
        <v>106</v>
      </c>
      <c r="E11" s="18">
        <v>123</v>
      </c>
      <c r="F11" s="18">
        <v>44</v>
      </c>
      <c r="G11" s="18">
        <v>142</v>
      </c>
      <c r="H11" s="18">
        <v>71</v>
      </c>
      <c r="I11" s="18">
        <v>128</v>
      </c>
      <c r="J11" s="18">
        <v>196</v>
      </c>
      <c r="K11" s="18">
        <v>216</v>
      </c>
      <c r="L11" s="18">
        <v>326</v>
      </c>
      <c r="M11" s="20">
        <v>234</v>
      </c>
      <c r="N11" s="5"/>
      <c r="O11" s="5"/>
    </row>
    <row r="12" spans="1:15" ht="15" customHeight="1" x14ac:dyDescent="0.15">
      <c r="A12" s="16" t="s">
        <v>16</v>
      </c>
      <c r="B12" s="17"/>
      <c r="C12" s="19">
        <v>79</v>
      </c>
      <c r="D12" s="19">
        <v>43</v>
      </c>
      <c r="E12" s="19">
        <v>112</v>
      </c>
      <c r="F12" s="19">
        <v>61</v>
      </c>
      <c r="G12" s="19">
        <v>516</v>
      </c>
      <c r="H12" s="19">
        <v>64</v>
      </c>
      <c r="I12" s="19">
        <v>181</v>
      </c>
      <c r="J12" s="19">
        <v>168</v>
      </c>
      <c r="K12" s="19">
        <v>162</v>
      </c>
      <c r="L12" s="19">
        <v>260</v>
      </c>
      <c r="M12" s="18">
        <v>274</v>
      </c>
      <c r="N12" s="5"/>
      <c r="O12" s="5"/>
    </row>
    <row r="13" spans="1:15" ht="15" customHeight="1" x14ac:dyDescent="0.15">
      <c r="A13" s="16" t="s">
        <v>17</v>
      </c>
      <c r="B13" s="17"/>
      <c r="C13" s="19">
        <v>103</v>
      </c>
      <c r="D13" s="19">
        <v>53</v>
      </c>
      <c r="E13" s="19">
        <v>58</v>
      </c>
      <c r="F13" s="19">
        <v>90</v>
      </c>
      <c r="G13" s="19">
        <v>31</v>
      </c>
      <c r="H13" s="19">
        <v>147</v>
      </c>
      <c r="I13" s="19">
        <v>220</v>
      </c>
      <c r="J13" s="19">
        <v>76</v>
      </c>
      <c r="K13" s="19">
        <v>360</v>
      </c>
      <c r="L13" s="19">
        <v>198</v>
      </c>
      <c r="M13" s="18">
        <v>811</v>
      </c>
      <c r="N13" s="5"/>
      <c r="O13" s="5"/>
    </row>
    <row r="14" spans="1:15" ht="15" customHeight="1" x14ac:dyDescent="0.15">
      <c r="A14" s="16" t="s">
        <v>18</v>
      </c>
      <c r="B14" s="17"/>
      <c r="C14" s="19">
        <v>114</v>
      </c>
      <c r="D14" s="19">
        <v>162</v>
      </c>
      <c r="E14" s="19">
        <v>192</v>
      </c>
      <c r="F14" s="19">
        <v>147</v>
      </c>
      <c r="G14" s="19">
        <v>260</v>
      </c>
      <c r="H14" s="19">
        <v>122</v>
      </c>
      <c r="I14" s="19">
        <v>743</v>
      </c>
      <c r="J14" s="19">
        <v>254</v>
      </c>
      <c r="K14" s="19">
        <v>137</v>
      </c>
      <c r="L14" s="19">
        <v>812</v>
      </c>
      <c r="M14" s="18">
        <v>721</v>
      </c>
      <c r="N14" s="5"/>
      <c r="O14" s="5"/>
    </row>
    <row r="15" spans="1:15" ht="15" customHeight="1" x14ac:dyDescent="0.15">
      <c r="A15" s="16" t="s">
        <v>19</v>
      </c>
      <c r="B15" s="17"/>
      <c r="C15" s="19">
        <v>40</v>
      </c>
      <c r="D15" s="19">
        <v>174</v>
      </c>
      <c r="E15" s="19">
        <v>107</v>
      </c>
      <c r="F15" s="19">
        <v>218</v>
      </c>
      <c r="G15" s="19">
        <v>38</v>
      </c>
      <c r="H15" s="19">
        <v>122</v>
      </c>
      <c r="I15" s="19">
        <v>408</v>
      </c>
      <c r="J15" s="19">
        <v>171</v>
      </c>
      <c r="K15" s="19">
        <v>391</v>
      </c>
      <c r="L15" s="19">
        <v>308</v>
      </c>
      <c r="M15" s="18">
        <v>224</v>
      </c>
      <c r="N15" s="5"/>
      <c r="O15" s="5"/>
    </row>
    <row r="16" spans="1:15" ht="15" customHeight="1" x14ac:dyDescent="0.15">
      <c r="A16" s="16" t="s">
        <v>20</v>
      </c>
      <c r="B16" s="17"/>
      <c r="C16" s="19">
        <v>791</v>
      </c>
      <c r="D16" s="21" t="s">
        <v>21</v>
      </c>
      <c r="E16" s="19" t="s">
        <v>24</v>
      </c>
      <c r="F16" s="19">
        <v>400</v>
      </c>
      <c r="G16" s="19">
        <v>347</v>
      </c>
      <c r="H16" s="19">
        <v>530</v>
      </c>
      <c r="I16" s="19">
        <v>541</v>
      </c>
      <c r="J16" s="19" t="s">
        <v>25</v>
      </c>
      <c r="K16" s="19">
        <v>775</v>
      </c>
      <c r="L16" s="19">
        <v>757</v>
      </c>
      <c r="M16" s="18">
        <v>931</v>
      </c>
      <c r="N16" s="5"/>
      <c r="O16" s="5"/>
    </row>
    <row r="17" spans="1:15" ht="15" customHeight="1" x14ac:dyDescent="0.15">
      <c r="A17" s="16" t="s">
        <v>22</v>
      </c>
      <c r="B17" s="17"/>
      <c r="C17" s="19">
        <v>303</v>
      </c>
      <c r="D17" s="19">
        <v>184</v>
      </c>
      <c r="E17" s="19">
        <v>352</v>
      </c>
      <c r="F17" s="19">
        <v>319</v>
      </c>
      <c r="G17" s="19">
        <v>293</v>
      </c>
      <c r="H17" s="19">
        <v>552</v>
      </c>
      <c r="I17" s="19">
        <v>594</v>
      </c>
      <c r="J17" s="19">
        <v>944</v>
      </c>
      <c r="K17" s="19" t="s">
        <v>28</v>
      </c>
      <c r="L17" s="19" t="s">
        <v>29</v>
      </c>
      <c r="M17" s="18">
        <v>625</v>
      </c>
      <c r="N17" s="5"/>
      <c r="O17" s="5"/>
    </row>
    <row r="18" spans="1:15" ht="15" customHeight="1" x14ac:dyDescent="0.15">
      <c r="A18" s="16" t="s">
        <v>23</v>
      </c>
      <c r="B18" s="17"/>
      <c r="C18" s="19">
        <v>94</v>
      </c>
      <c r="D18" s="19">
        <v>203</v>
      </c>
      <c r="E18" s="19">
        <v>288</v>
      </c>
      <c r="F18" s="19">
        <v>325</v>
      </c>
      <c r="G18" s="19">
        <v>390</v>
      </c>
      <c r="H18" s="19">
        <v>195</v>
      </c>
      <c r="I18" s="19">
        <v>582</v>
      </c>
      <c r="J18" s="19">
        <v>467</v>
      </c>
      <c r="K18" s="19">
        <v>950</v>
      </c>
      <c r="L18" s="19" t="s">
        <v>31</v>
      </c>
      <c r="M18" s="17"/>
      <c r="N18" s="5"/>
      <c r="O18" s="5"/>
    </row>
    <row r="19" spans="1:15" ht="15" customHeight="1" x14ac:dyDescent="0.15">
      <c r="A19" s="16" t="s">
        <v>26</v>
      </c>
      <c r="B19" s="17"/>
      <c r="C19" s="19">
        <v>77</v>
      </c>
      <c r="D19" s="19">
        <v>110</v>
      </c>
      <c r="E19" s="19">
        <v>188</v>
      </c>
      <c r="F19" s="19">
        <v>296</v>
      </c>
      <c r="G19" s="19">
        <v>155</v>
      </c>
      <c r="H19" s="19" t="s">
        <v>32</v>
      </c>
      <c r="I19" s="19">
        <v>922</v>
      </c>
      <c r="J19" s="19">
        <v>900</v>
      </c>
      <c r="K19" s="19">
        <v>459</v>
      </c>
      <c r="L19" s="19">
        <v>297</v>
      </c>
      <c r="M19" s="17"/>
      <c r="N19" s="5"/>
      <c r="O19" s="5"/>
    </row>
    <row r="20" spans="1:15" ht="15" customHeight="1" x14ac:dyDescent="0.15">
      <c r="A20" s="16" t="s">
        <v>27</v>
      </c>
      <c r="B20" s="18">
        <v>62</v>
      </c>
      <c r="C20" s="19">
        <v>123</v>
      </c>
      <c r="D20" s="19">
        <v>80</v>
      </c>
      <c r="E20" s="19">
        <v>148</v>
      </c>
      <c r="F20" s="19">
        <v>243</v>
      </c>
      <c r="G20" s="19">
        <v>378</v>
      </c>
      <c r="H20" s="19">
        <v>361</v>
      </c>
      <c r="I20" s="19">
        <v>167</v>
      </c>
      <c r="J20" s="19">
        <v>392</v>
      </c>
      <c r="K20" s="19">
        <v>479</v>
      </c>
      <c r="L20" s="19">
        <v>337</v>
      </c>
      <c r="M20" s="17"/>
      <c r="N20" s="5"/>
      <c r="O20" s="5"/>
    </row>
    <row r="21" spans="1:15" ht="15" customHeight="1" x14ac:dyDescent="0.15">
      <c r="A21" s="16" t="s">
        <v>30</v>
      </c>
      <c r="B21" s="18">
        <v>93</v>
      </c>
      <c r="C21" s="19">
        <v>93</v>
      </c>
      <c r="D21" s="19">
        <v>120</v>
      </c>
      <c r="E21" s="19">
        <v>75</v>
      </c>
      <c r="F21" s="19">
        <v>135</v>
      </c>
      <c r="G21" s="19">
        <v>70</v>
      </c>
      <c r="H21" s="19">
        <v>238</v>
      </c>
      <c r="I21" s="19">
        <v>520</v>
      </c>
      <c r="J21" s="19">
        <v>106</v>
      </c>
      <c r="K21" s="19">
        <v>577</v>
      </c>
      <c r="L21" s="19">
        <v>447</v>
      </c>
      <c r="M21" s="17"/>
      <c r="N21" s="5"/>
      <c r="O21" s="5"/>
    </row>
    <row r="22" spans="1:15" ht="15" customHeight="1" x14ac:dyDescent="0.15">
      <c r="A22" s="16" t="s">
        <v>33</v>
      </c>
      <c r="B22" s="18">
        <v>52</v>
      </c>
      <c r="C22" s="18">
        <v>106</v>
      </c>
      <c r="D22" s="18">
        <v>73</v>
      </c>
      <c r="E22" s="22">
        <v>11</v>
      </c>
      <c r="F22" s="18">
        <v>135</v>
      </c>
      <c r="G22" s="18">
        <v>235</v>
      </c>
      <c r="H22" s="18">
        <v>91</v>
      </c>
      <c r="I22" s="18">
        <v>150</v>
      </c>
      <c r="J22" s="18">
        <v>274</v>
      </c>
      <c r="K22" s="18">
        <v>108</v>
      </c>
      <c r="L22" s="18">
        <v>597</v>
      </c>
      <c r="M22" s="17"/>
      <c r="N22" s="5"/>
      <c r="O22" s="5"/>
    </row>
    <row r="23" spans="1:15" ht="15" customHeight="1" x14ac:dyDescent="0.15">
      <c r="A23" s="14" t="s">
        <v>34</v>
      </c>
      <c r="B23" s="18">
        <v>207</v>
      </c>
      <c r="C23" s="18" t="s">
        <v>35</v>
      </c>
      <c r="D23" s="18" t="s">
        <v>36</v>
      </c>
      <c r="E23" s="18" t="s">
        <v>37</v>
      </c>
      <c r="F23" s="18" t="s">
        <v>38</v>
      </c>
      <c r="G23" s="18" t="s">
        <v>39</v>
      </c>
      <c r="H23" s="18" t="s">
        <v>40</v>
      </c>
      <c r="I23" s="18" t="s">
        <v>41</v>
      </c>
      <c r="J23" s="18" t="s">
        <v>42</v>
      </c>
      <c r="K23" s="18" t="s">
        <v>43</v>
      </c>
      <c r="L23" s="18" t="s">
        <v>44</v>
      </c>
      <c r="M23" s="18" t="s">
        <v>45</v>
      </c>
      <c r="N23" s="5"/>
      <c r="O23" s="23" t="s">
        <v>46</v>
      </c>
    </row>
  </sheetData>
  <mergeCells count="1">
    <mergeCell ref="E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5" defaultRowHeight="15" customHeight="1" x14ac:dyDescent="0.15"/>
  <cols>
    <col min="1" max="1" width="16.5" customWidth="1"/>
    <col min="2" max="2" width="12.1640625" customWidth="1"/>
    <col min="3" max="3" width="13.83203125" customWidth="1"/>
    <col min="4" max="4" width="42.83203125" customWidth="1"/>
    <col min="5" max="5" width="11" customWidth="1"/>
    <col min="6" max="6" width="13.83203125" customWidth="1"/>
    <col min="7" max="7" width="4.1640625" customWidth="1"/>
    <col min="8" max="9" width="10.33203125" customWidth="1"/>
    <col min="10" max="10" width="3.6640625" customWidth="1"/>
    <col min="11" max="11" width="10" customWidth="1"/>
    <col min="12" max="26" width="10.6640625" customWidth="1"/>
  </cols>
  <sheetData>
    <row r="1" spans="1:26" ht="12.75" customHeight="1" x14ac:dyDescent="0.15"/>
    <row r="2" spans="1:26" ht="12.75" customHeight="1" x14ac:dyDescent="0.15"/>
    <row r="3" spans="1:26" ht="12.75" customHeight="1" x14ac:dyDescent="0.15"/>
    <row r="4" spans="1:26" ht="12.75" customHeight="1" x14ac:dyDescent="0.15"/>
    <row r="5" spans="1:26" ht="12.75" customHeight="1" x14ac:dyDescent="0.15"/>
    <row r="6" spans="1:26" ht="12.75" customHeight="1" x14ac:dyDescent="0.15"/>
    <row r="7" spans="1:26" ht="12.75" customHeight="1" x14ac:dyDescent="0.15"/>
    <row r="8" spans="1:26" ht="13" x14ac:dyDescent="0.15">
      <c r="A8" s="74" t="s">
        <v>47</v>
      </c>
      <c r="B8" s="75"/>
      <c r="C8" s="75"/>
      <c r="D8" s="75"/>
      <c r="E8" s="75"/>
      <c r="F8" s="76"/>
      <c r="H8" s="24"/>
      <c r="I8" s="24"/>
    </row>
    <row r="9" spans="1:26" ht="17.25" customHeight="1" x14ac:dyDescent="0.15">
      <c r="A9" s="25" t="s">
        <v>48</v>
      </c>
      <c r="B9" s="26" t="s">
        <v>49</v>
      </c>
      <c r="C9" s="27" t="s">
        <v>50</v>
      </c>
      <c r="D9" s="28"/>
      <c r="E9" s="26" t="s">
        <v>51</v>
      </c>
      <c r="F9" s="26" t="s">
        <v>52</v>
      </c>
      <c r="G9" s="29"/>
      <c r="H9" s="29"/>
      <c r="I9" s="29"/>
      <c r="J9" s="29"/>
      <c r="K9" s="29"/>
      <c r="L9" s="29"/>
      <c r="M9" s="24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.75" customHeight="1" x14ac:dyDescent="0.15">
      <c r="A10" s="30">
        <v>2003</v>
      </c>
      <c r="B10" s="31" t="e">
        <f>#REF!</f>
        <v>#REF!</v>
      </c>
      <c r="C10" s="32"/>
      <c r="D10" s="33"/>
      <c r="E10" s="34"/>
      <c r="F10" s="34"/>
    </row>
    <row r="11" spans="1:26" ht="15.75" customHeight="1" x14ac:dyDescent="0.15">
      <c r="A11" s="35">
        <v>2004</v>
      </c>
      <c r="B11" s="36" t="e">
        <f>#REF!</f>
        <v>#REF!</v>
      </c>
      <c r="C11" s="37"/>
      <c r="D11" s="38"/>
      <c r="E11" s="36" t="e">
        <f t="shared" ref="E11:E18" si="0">B11-B10</f>
        <v>#REF!</v>
      </c>
      <c r="F11" s="39" t="e">
        <f t="shared" ref="F11:F18" si="1">E11/B10</f>
        <v>#REF!</v>
      </c>
      <c r="J11" s="24"/>
      <c r="K11" s="24"/>
      <c r="L11" s="40"/>
    </row>
    <row r="12" spans="1:26" ht="15.75" customHeight="1" x14ac:dyDescent="0.15">
      <c r="A12" s="35">
        <v>2005</v>
      </c>
      <c r="B12" s="36" t="e">
        <f>#REF!</f>
        <v>#REF!</v>
      </c>
      <c r="C12" s="37"/>
      <c r="D12" s="38"/>
      <c r="E12" s="36" t="e">
        <f t="shared" si="0"/>
        <v>#REF!</v>
      </c>
      <c r="F12" s="39" t="e">
        <f t="shared" si="1"/>
        <v>#REF!</v>
      </c>
      <c r="J12" s="41"/>
      <c r="K12" s="24"/>
      <c r="L12" s="24"/>
    </row>
    <row r="13" spans="1:26" ht="15.75" customHeight="1" x14ac:dyDescent="0.15">
      <c r="A13" s="35">
        <v>2006</v>
      </c>
      <c r="B13" s="36" t="e">
        <f>#REF!</f>
        <v>#REF!</v>
      </c>
      <c r="C13" s="37"/>
      <c r="D13" s="38"/>
      <c r="E13" s="36" t="e">
        <f t="shared" si="0"/>
        <v>#REF!</v>
      </c>
      <c r="F13" s="39" t="e">
        <f t="shared" si="1"/>
        <v>#REF!</v>
      </c>
      <c r="J13" s="24"/>
      <c r="K13" s="24"/>
      <c r="L13" s="40"/>
    </row>
    <row r="14" spans="1:26" ht="15.75" customHeight="1" x14ac:dyDescent="0.15">
      <c r="A14" s="35">
        <v>2007</v>
      </c>
      <c r="B14" s="36" t="e">
        <f>#REF!</f>
        <v>#REF!</v>
      </c>
      <c r="C14" s="37"/>
      <c r="D14" s="38"/>
      <c r="E14" s="36" t="e">
        <f t="shared" si="0"/>
        <v>#REF!</v>
      </c>
      <c r="F14" s="39" t="e">
        <f t="shared" si="1"/>
        <v>#REF!</v>
      </c>
      <c r="H14" s="40" t="e">
        <f>B14-B10</f>
        <v>#REF!</v>
      </c>
      <c r="I14" s="41" t="e">
        <f>(B14/B10)-1</f>
        <v>#REF!</v>
      </c>
      <c r="J14" s="41"/>
      <c r="K14" s="41" t="e">
        <f>H14/B10</f>
        <v>#REF!</v>
      </c>
      <c r="L14" s="24"/>
    </row>
    <row r="15" spans="1:26" ht="15.75" customHeight="1" x14ac:dyDescent="0.15">
      <c r="A15" s="42">
        <v>2008</v>
      </c>
      <c r="B15" s="43" t="e">
        <f>#REF!</f>
        <v>#REF!</v>
      </c>
      <c r="C15" s="44"/>
      <c r="D15" s="45"/>
      <c r="E15" s="46" t="e">
        <f t="shared" si="0"/>
        <v>#REF!</v>
      </c>
      <c r="F15" s="47" t="e">
        <f t="shared" si="1"/>
        <v>#REF!</v>
      </c>
      <c r="H15" s="40" t="e">
        <f t="shared" ref="H15:H17" si="2">B15-B10</f>
        <v>#REF!</v>
      </c>
      <c r="I15" s="41" t="e">
        <f t="shared" ref="I15:I17" si="3">(B15/B10)-1</f>
        <v>#REF!</v>
      </c>
      <c r="J15" s="41"/>
      <c r="K15" s="41" t="e">
        <f t="shared" ref="K15:K17" si="4">H15/B10</f>
        <v>#REF!</v>
      </c>
      <c r="L15" s="24"/>
    </row>
    <row r="16" spans="1:26" ht="15.75" customHeight="1" x14ac:dyDescent="0.15">
      <c r="A16" s="35">
        <v>2009</v>
      </c>
      <c r="B16" s="36" t="e">
        <f>#REF!</f>
        <v>#REF!</v>
      </c>
      <c r="C16" s="37"/>
      <c r="D16" s="38"/>
      <c r="E16" s="36" t="e">
        <f t="shared" si="0"/>
        <v>#REF!</v>
      </c>
      <c r="F16" s="39" t="e">
        <f t="shared" si="1"/>
        <v>#REF!</v>
      </c>
      <c r="H16" s="40" t="e">
        <f t="shared" si="2"/>
        <v>#REF!</v>
      </c>
      <c r="I16" s="41" t="e">
        <f t="shared" si="3"/>
        <v>#REF!</v>
      </c>
      <c r="J16" s="41"/>
      <c r="K16" s="41" t="e">
        <f t="shared" si="4"/>
        <v>#REF!</v>
      </c>
      <c r="L16" s="24"/>
    </row>
    <row r="17" spans="1:13" ht="15.75" customHeight="1" x14ac:dyDescent="0.15">
      <c r="A17" s="35">
        <v>2010</v>
      </c>
      <c r="B17" s="36" t="e">
        <f>#REF!</f>
        <v>#REF!</v>
      </c>
      <c r="C17" s="37"/>
      <c r="D17" s="38"/>
      <c r="E17" s="36" t="e">
        <f t="shared" si="0"/>
        <v>#REF!</v>
      </c>
      <c r="F17" s="39" t="e">
        <f t="shared" si="1"/>
        <v>#REF!</v>
      </c>
      <c r="H17" s="40" t="e">
        <f t="shared" si="2"/>
        <v>#REF!</v>
      </c>
      <c r="I17" s="41" t="e">
        <f t="shared" si="3"/>
        <v>#REF!</v>
      </c>
      <c r="J17" s="41"/>
      <c r="K17" s="41" t="e">
        <f t="shared" si="4"/>
        <v>#REF!</v>
      </c>
      <c r="L17" s="40"/>
    </row>
    <row r="18" spans="1:13" ht="15.75" customHeight="1" x14ac:dyDescent="0.15">
      <c r="A18" s="35">
        <v>2011</v>
      </c>
      <c r="B18" s="36">
        <v>59352</v>
      </c>
      <c r="C18" s="37">
        <v>59352</v>
      </c>
      <c r="D18" s="38"/>
      <c r="E18" s="36" t="e">
        <f t="shared" si="0"/>
        <v>#REF!</v>
      </c>
      <c r="F18" s="39" t="e">
        <f t="shared" si="1"/>
        <v>#REF!</v>
      </c>
      <c r="H18" s="40"/>
      <c r="I18" s="41"/>
      <c r="J18" s="41"/>
      <c r="K18" s="41"/>
      <c r="L18" s="40"/>
    </row>
    <row r="19" spans="1:13" ht="15.75" customHeight="1" x14ac:dyDescent="0.15">
      <c r="A19" s="35">
        <v>2012</v>
      </c>
      <c r="B19" s="36"/>
      <c r="C19" s="37">
        <v>64131</v>
      </c>
      <c r="D19" s="38"/>
      <c r="E19" s="48"/>
      <c r="F19" s="39"/>
      <c r="H19" s="40"/>
      <c r="I19" s="41"/>
      <c r="J19" s="41"/>
      <c r="K19" s="41"/>
      <c r="L19" s="40"/>
    </row>
    <row r="20" spans="1:13" ht="15.75" customHeight="1" x14ac:dyDescent="0.15">
      <c r="A20" s="35">
        <v>2013</v>
      </c>
      <c r="B20" s="36"/>
      <c r="C20" s="37" t="e">
        <f>C19+E25</f>
        <v>#REF!</v>
      </c>
      <c r="D20" s="38"/>
      <c r="E20" s="48"/>
      <c r="F20" s="39"/>
      <c r="H20" s="40"/>
      <c r="I20" s="41"/>
      <c r="J20" s="41"/>
      <c r="K20" s="41"/>
      <c r="L20" s="40"/>
    </row>
    <row r="21" spans="1:13" ht="15.75" customHeight="1" x14ac:dyDescent="0.15">
      <c r="A21" s="35">
        <v>2014</v>
      </c>
      <c r="B21" s="36"/>
      <c r="C21" s="37">
        <v>72251</v>
      </c>
      <c r="D21" s="38"/>
      <c r="E21" s="48"/>
      <c r="F21" s="39"/>
      <c r="H21" s="40"/>
      <c r="I21" s="41"/>
      <c r="J21" s="41"/>
      <c r="K21" s="41"/>
      <c r="L21" s="40"/>
    </row>
    <row r="22" spans="1:13" ht="15.75" customHeight="1" x14ac:dyDescent="0.15">
      <c r="A22" s="49">
        <v>2015</v>
      </c>
      <c r="B22" s="50"/>
      <c r="C22" s="51">
        <v>74092</v>
      </c>
      <c r="D22" s="52"/>
      <c r="E22" s="53"/>
      <c r="F22" s="54"/>
      <c r="H22" s="40"/>
      <c r="I22" s="41"/>
      <c r="J22" s="41"/>
      <c r="K22" s="41"/>
      <c r="L22" s="40"/>
    </row>
    <row r="23" spans="1:13" ht="15.75" customHeight="1" x14ac:dyDescent="0.15">
      <c r="A23" s="55">
        <v>2011</v>
      </c>
      <c r="B23" s="56" t="e">
        <f>#REF!</f>
        <v>#REF!</v>
      </c>
      <c r="C23" s="57"/>
      <c r="D23" s="58"/>
      <c r="E23" s="59"/>
      <c r="F23" s="59"/>
      <c r="I23" s="41"/>
      <c r="J23" s="41"/>
      <c r="K23" s="41"/>
      <c r="L23" s="24"/>
      <c r="M23" s="24"/>
    </row>
    <row r="24" spans="1:13" ht="15.75" customHeight="1" x14ac:dyDescent="0.15">
      <c r="A24" s="60" t="s">
        <v>53</v>
      </c>
      <c r="B24" s="61" t="e">
        <f>SUM(B10:B17)</f>
        <v>#REF!</v>
      </c>
      <c r="C24" s="62"/>
      <c r="D24" s="63" t="s">
        <v>54</v>
      </c>
      <c r="E24" s="64" t="e">
        <f>SUM(E11:E18)/9</f>
        <v>#REF!</v>
      </c>
      <c r="F24" s="65" t="e">
        <f>(SUM(F11:F17))/9</f>
        <v>#REF!</v>
      </c>
      <c r="J24" s="24"/>
      <c r="K24" s="24"/>
      <c r="L24" s="24"/>
      <c r="M24" s="24"/>
    </row>
    <row r="25" spans="1:13" ht="15.75" customHeight="1" x14ac:dyDescent="0.15">
      <c r="A25" s="60" t="s">
        <v>55</v>
      </c>
      <c r="B25" s="61" t="e">
        <f>SUM(B10:B23)</f>
        <v>#REF!</v>
      </c>
      <c r="C25" s="62"/>
      <c r="D25" s="66"/>
      <c r="E25" s="64" t="e">
        <f>(E24+E18)/2</f>
        <v>#REF!</v>
      </c>
      <c r="F25" s="67"/>
      <c r="H25" s="40" t="e">
        <f>E24+B15</f>
        <v>#REF!</v>
      </c>
      <c r="J25" s="24"/>
      <c r="K25" s="68"/>
      <c r="L25" s="24"/>
      <c r="M25" s="24"/>
    </row>
    <row r="26" spans="1:13" ht="12.75" customHeight="1" x14ac:dyDescent="0.15">
      <c r="A26" s="69"/>
      <c r="J26" s="24"/>
      <c r="K26" s="24"/>
      <c r="L26" s="24"/>
      <c r="M26" s="24"/>
    </row>
    <row r="27" spans="1:13" ht="12.75" customHeight="1" x14ac:dyDescent="0.15">
      <c r="A27" s="70"/>
      <c r="J27" s="24"/>
      <c r="K27" s="24"/>
      <c r="L27" s="24"/>
      <c r="M27" s="24"/>
    </row>
    <row r="28" spans="1:13" ht="12.75" customHeight="1" x14ac:dyDescent="0.15"/>
    <row r="29" spans="1:13" ht="12.75" customHeight="1" x14ac:dyDescent="0.15"/>
    <row r="30" spans="1:13" ht="12.75" customHeight="1" x14ac:dyDescent="0.15"/>
    <row r="31" spans="1:13" ht="12.75" customHeight="1" x14ac:dyDescent="0.15"/>
    <row r="32" spans="1:13" ht="12.75" customHeight="1" x14ac:dyDescent="0.15">
      <c r="E32" s="68"/>
    </row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spans="1:1" ht="12.75" customHeight="1" x14ac:dyDescent="0.15"/>
    <row r="50" spans="1:1" ht="12.75" customHeight="1" x14ac:dyDescent="0.15"/>
    <row r="51" spans="1:1" ht="12.75" customHeight="1" x14ac:dyDescent="0.15"/>
    <row r="52" spans="1:1" ht="12.75" customHeight="1" x14ac:dyDescent="0.15"/>
    <row r="53" spans="1:1" ht="12.75" customHeight="1" x14ac:dyDescent="0.15"/>
    <row r="54" spans="1:1" ht="12.75" customHeight="1" x14ac:dyDescent="0.15">
      <c r="A54" s="71"/>
    </row>
    <row r="55" spans="1:1" ht="12.75" customHeight="1" x14ac:dyDescent="0.15"/>
    <row r="56" spans="1:1" ht="12.75" customHeight="1" x14ac:dyDescent="0.15"/>
    <row r="57" spans="1:1" ht="12.75" customHeight="1" x14ac:dyDescent="0.15"/>
    <row r="58" spans="1:1" ht="12.75" customHeight="1" x14ac:dyDescent="0.15"/>
    <row r="59" spans="1:1" ht="12.75" customHeight="1" x14ac:dyDescent="0.15"/>
    <row r="60" spans="1:1" ht="12.75" customHeight="1" x14ac:dyDescent="0.15"/>
    <row r="61" spans="1:1" ht="12.75" customHeight="1" x14ac:dyDescent="0.15"/>
    <row r="62" spans="1:1" ht="12.75" customHeight="1" x14ac:dyDescent="0.15"/>
    <row r="63" spans="1:1" ht="12.75" customHeight="1" x14ac:dyDescent="0.15"/>
    <row r="64" spans="1:1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">
    <mergeCell ref="A8:F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 Vichama</vt:lpstr>
      <vt:lpstr>Proyectado para Mabel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Microsoft Office</cp:lastModifiedBy>
  <dcterms:created xsi:type="dcterms:W3CDTF">2018-09-18T16:03:48Z</dcterms:created>
  <dcterms:modified xsi:type="dcterms:W3CDTF">2018-09-18T16:03:48Z</dcterms:modified>
</cp:coreProperties>
</file>